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rold\Desktop\for Nanette\"/>
    </mc:Choice>
  </mc:AlternateContent>
  <bookViews>
    <workbookView xWindow="0" yWindow="0" windowWidth="11175" windowHeight="1860" firstSheet="1" activeTab="5"/>
  </bookViews>
  <sheets>
    <sheet name="DASHBOARD START" sheetId="5" r:id="rId1"/>
    <sheet name="Benefits" sheetId="4" r:id="rId2"/>
    <sheet name="Expenditures" sheetId="1" r:id="rId3"/>
    <sheet name="cost per item" sheetId="2" r:id="rId4"/>
    <sheet name="Calculation 1" sheetId="3" r:id="rId5"/>
    <sheet name="Cost Summary Dash" sheetId="6" r:id="rId6"/>
  </sheets>
  <definedNames>
    <definedName name="_xlnm.Print_Area" localSheetId="1">Benefits!$C$1:$U$27</definedName>
    <definedName name="_xlnm.Print_Area" localSheetId="4">'Calculation 1'!$C$5:$T$41</definedName>
    <definedName name="_xlnm.Print_Area" localSheetId="3">'cost per item'!$C$1:$R$38</definedName>
    <definedName name="_xlnm.Print_Area" localSheetId="5">'Cost Summary Dash'!$A$1:$O$37</definedName>
    <definedName name="_xlnm.Print_Area" localSheetId="0">'DASHBOARD START'!$A$1:$S$31</definedName>
    <definedName name="_xlnm.Print_Area" localSheetId="2">Expenditures!$A$1:$R$38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6" l="1"/>
  <c r="N29" i="6"/>
  <c r="M29" i="6"/>
  <c r="L29" i="6"/>
  <c r="K29" i="6"/>
  <c r="J29" i="6"/>
  <c r="I29" i="6"/>
  <c r="H29" i="6"/>
  <c r="G29" i="6"/>
  <c r="F29" i="6"/>
  <c r="E29" i="6"/>
  <c r="C29" i="6" s="1"/>
  <c r="C20" i="6" s="1"/>
  <c r="D20" i="6" s="1"/>
  <c r="O28" i="6"/>
  <c r="N28" i="6"/>
  <c r="M28" i="6"/>
  <c r="L28" i="6"/>
  <c r="K28" i="6"/>
  <c r="J28" i="6"/>
  <c r="I28" i="6"/>
  <c r="H28" i="6"/>
  <c r="G28" i="6"/>
  <c r="F28" i="6"/>
  <c r="E28" i="6"/>
  <c r="C28" i="6"/>
  <c r="C19" i="6" s="1"/>
  <c r="D19" i="6" s="1"/>
  <c r="O27" i="6"/>
  <c r="N27" i="6"/>
  <c r="M27" i="6"/>
  <c r="L27" i="6"/>
  <c r="K27" i="6"/>
  <c r="J27" i="6"/>
  <c r="I27" i="6"/>
  <c r="H27" i="6"/>
  <c r="G27" i="6"/>
  <c r="F27" i="6"/>
  <c r="E27" i="6"/>
  <c r="C27" i="6"/>
  <c r="C18" i="6" s="1"/>
  <c r="D18" i="6" s="1"/>
  <c r="O26" i="6"/>
  <c r="N26" i="6"/>
  <c r="M26" i="6"/>
  <c r="L26" i="6"/>
  <c r="K26" i="6"/>
  <c r="J26" i="6"/>
  <c r="I26" i="6"/>
  <c r="H26" i="6"/>
  <c r="G26" i="6"/>
  <c r="F26" i="6"/>
  <c r="E26" i="6"/>
  <c r="C26" i="6"/>
  <c r="C17" i="6" s="1"/>
  <c r="D17" i="6" s="1"/>
  <c r="O25" i="6"/>
  <c r="N25" i="6"/>
  <c r="M25" i="6"/>
  <c r="L25" i="6"/>
  <c r="K25" i="6"/>
  <c r="J25" i="6"/>
  <c r="I25" i="6"/>
  <c r="H25" i="6"/>
  <c r="G25" i="6"/>
  <c r="F25" i="6"/>
  <c r="E25" i="6"/>
  <c r="C25" i="6"/>
  <c r="C16" i="6" s="1"/>
  <c r="D16" i="6" s="1"/>
  <c r="O24" i="6"/>
  <c r="N24" i="6"/>
  <c r="M24" i="6"/>
  <c r="L24" i="6"/>
  <c r="K24" i="6"/>
  <c r="J24" i="6"/>
  <c r="I24" i="6"/>
  <c r="H24" i="6"/>
  <c r="G24" i="6"/>
  <c r="F24" i="6"/>
  <c r="E24" i="6"/>
  <c r="C24" i="6"/>
  <c r="C15" i="6" s="1"/>
  <c r="D15" i="6" s="1"/>
  <c r="O23" i="6"/>
  <c r="N23" i="6"/>
  <c r="M23" i="6"/>
  <c r="L23" i="6"/>
  <c r="K23" i="6"/>
  <c r="J23" i="6"/>
  <c r="I23" i="6"/>
  <c r="H23" i="6"/>
  <c r="G23" i="6"/>
  <c r="F23" i="6"/>
  <c r="E23" i="6"/>
  <c r="H22" i="6"/>
  <c r="O22" i="6"/>
  <c r="N22" i="6"/>
  <c r="M22" i="6"/>
  <c r="L22" i="6"/>
  <c r="K22" i="6"/>
  <c r="J22" i="6"/>
  <c r="I22" i="6"/>
  <c r="G22" i="6"/>
  <c r="F22" i="6"/>
  <c r="E22" i="6"/>
  <c r="S8" i="3"/>
  <c r="C23" i="6" l="1"/>
  <c r="C14" i="6" s="1"/>
  <c r="D14" i="6" s="1"/>
  <c r="C22" i="6"/>
  <c r="C13" i="6" s="1"/>
  <c r="D13" i="6" s="1"/>
  <c r="R23" i="5"/>
  <c r="U23" i="4" s="1"/>
  <c r="T23" i="4"/>
  <c r="S23" i="4"/>
  <c r="R23" i="4"/>
  <c r="Q23" i="4"/>
  <c r="O14" i="4"/>
  <c r="O11" i="4"/>
  <c r="O10" i="4"/>
  <c r="O9" i="4"/>
  <c r="O8" i="4"/>
  <c r="K12" i="5"/>
  <c r="K11" i="5"/>
  <c r="K8" i="5"/>
  <c r="P12" i="5"/>
  <c r="O13" i="4" s="1"/>
  <c r="P11" i="5"/>
  <c r="O12" i="4" s="1"/>
  <c r="G26" i="4"/>
  <c r="G25" i="4"/>
  <c r="I22" i="4"/>
  <c r="J22" i="4"/>
  <c r="H22" i="4"/>
  <c r="G22" i="4"/>
  <c r="H14" i="4"/>
  <c r="I14" i="4" s="1"/>
  <c r="H11" i="4"/>
  <c r="I11" i="4" s="1"/>
  <c r="H10" i="4"/>
  <c r="H9" i="4"/>
  <c r="H8" i="4"/>
  <c r="I8" i="4" s="1"/>
  <c r="K8" i="4" s="1"/>
  <c r="G14" i="4"/>
  <c r="G13" i="4"/>
  <c r="G12" i="4"/>
  <c r="M12" i="4" s="1"/>
  <c r="G11" i="4"/>
  <c r="G10" i="4"/>
  <c r="G9" i="4"/>
  <c r="G8" i="4"/>
  <c r="J26" i="4"/>
  <c r="J25" i="4"/>
  <c r="M13" i="4"/>
  <c r="I10" i="4"/>
  <c r="I12" i="4"/>
  <c r="I13" i="4"/>
  <c r="K14" i="4" l="1"/>
  <c r="Q14" i="4" s="1"/>
  <c r="M9" i="4"/>
  <c r="K22" i="4"/>
  <c r="F25" i="5" s="1"/>
  <c r="E28" i="5" s="1"/>
  <c r="R26" i="5"/>
  <c r="P14" i="5"/>
  <c r="K10" i="4"/>
  <c r="Q10" i="4" s="1"/>
  <c r="M11" i="4"/>
  <c r="Q8" i="4"/>
  <c r="K12" i="4"/>
  <c r="Q12" i="4" s="1"/>
  <c r="I9" i="4"/>
  <c r="K9" i="4" s="1"/>
  <c r="Q9" i="4" s="1"/>
  <c r="M8" i="4"/>
  <c r="M10" i="4"/>
  <c r="M14" i="4"/>
  <c r="K11" i="4"/>
  <c r="Q11" i="4" s="1"/>
  <c r="O15" i="4"/>
  <c r="K13" i="4"/>
  <c r="Q13" i="4" s="1"/>
  <c r="Q40" i="3"/>
  <c r="O40" i="3"/>
  <c r="M40" i="3"/>
  <c r="K40" i="3"/>
  <c r="I40" i="3"/>
  <c r="R39" i="3"/>
  <c r="Q39" i="3"/>
  <c r="P39" i="3"/>
  <c r="O39" i="3"/>
  <c r="N39" i="3"/>
  <c r="M39" i="3"/>
  <c r="L39" i="3"/>
  <c r="K39" i="3"/>
  <c r="J39" i="3"/>
  <c r="S39" i="3" s="1"/>
  <c r="I39" i="3"/>
  <c r="R38" i="3"/>
  <c r="Q38" i="3"/>
  <c r="P38" i="3"/>
  <c r="O38" i="3"/>
  <c r="N38" i="3"/>
  <c r="M38" i="3"/>
  <c r="L38" i="3"/>
  <c r="K38" i="3"/>
  <c r="J38" i="3"/>
  <c r="I38" i="3"/>
  <c r="S38" i="3" s="1"/>
  <c r="R37" i="3"/>
  <c r="Q37" i="3"/>
  <c r="P37" i="3"/>
  <c r="O37" i="3"/>
  <c r="N37" i="3"/>
  <c r="M37" i="3"/>
  <c r="L37" i="3"/>
  <c r="K37" i="3"/>
  <c r="J37" i="3"/>
  <c r="S37" i="3" s="1"/>
  <c r="I37" i="3"/>
  <c r="R36" i="3"/>
  <c r="Q36" i="3"/>
  <c r="P36" i="3"/>
  <c r="O36" i="3"/>
  <c r="N36" i="3"/>
  <c r="M36" i="3"/>
  <c r="L36" i="3"/>
  <c r="K36" i="3"/>
  <c r="J36" i="3"/>
  <c r="I36" i="3"/>
  <c r="S36" i="3" s="1"/>
  <c r="R35" i="3"/>
  <c r="R40" i="3" s="1"/>
  <c r="Q35" i="3"/>
  <c r="P35" i="3"/>
  <c r="P40" i="3" s="1"/>
  <c r="O35" i="3"/>
  <c r="N35" i="3"/>
  <c r="N40" i="3" s="1"/>
  <c r="M35" i="3"/>
  <c r="L35" i="3"/>
  <c r="L40" i="3" s="1"/>
  <c r="K35" i="3"/>
  <c r="J35" i="3"/>
  <c r="J40" i="3" s="1"/>
  <c r="I35" i="3"/>
  <c r="R31" i="3"/>
  <c r="Q31" i="3"/>
  <c r="P31" i="3"/>
  <c r="O31" i="3"/>
  <c r="N31" i="3"/>
  <c r="M31" i="3"/>
  <c r="L31" i="3"/>
  <c r="K31" i="3"/>
  <c r="J31" i="3"/>
  <c r="I31" i="3"/>
  <c r="S31" i="3" s="1"/>
  <c r="R30" i="3"/>
  <c r="Q30" i="3"/>
  <c r="P30" i="3"/>
  <c r="O30" i="3"/>
  <c r="N30" i="3"/>
  <c r="M30" i="3"/>
  <c r="L30" i="3"/>
  <c r="K30" i="3"/>
  <c r="J30" i="3"/>
  <c r="S30" i="3" s="1"/>
  <c r="I30" i="3"/>
  <c r="R29" i="3"/>
  <c r="Q29" i="3"/>
  <c r="P29" i="3"/>
  <c r="O29" i="3"/>
  <c r="N29" i="3"/>
  <c r="M29" i="3"/>
  <c r="L29" i="3"/>
  <c r="K29" i="3"/>
  <c r="J29" i="3"/>
  <c r="I29" i="3"/>
  <c r="S29" i="3" s="1"/>
  <c r="R28" i="3"/>
  <c r="R32" i="3" s="1"/>
  <c r="Q28" i="3"/>
  <c r="Q32" i="3" s="1"/>
  <c r="P28" i="3"/>
  <c r="P32" i="3" s="1"/>
  <c r="O28" i="3"/>
  <c r="O32" i="3" s="1"/>
  <c r="N28" i="3"/>
  <c r="N32" i="3" s="1"/>
  <c r="M28" i="3"/>
  <c r="M32" i="3" s="1"/>
  <c r="L28" i="3"/>
  <c r="L32" i="3" s="1"/>
  <c r="K28" i="3"/>
  <c r="K32" i="3" s="1"/>
  <c r="J28" i="3"/>
  <c r="J32" i="3" s="1"/>
  <c r="I28" i="3"/>
  <c r="I32" i="3" s="1"/>
  <c r="R24" i="3"/>
  <c r="Q24" i="3"/>
  <c r="P24" i="3"/>
  <c r="O24" i="3"/>
  <c r="N24" i="3"/>
  <c r="M24" i="3"/>
  <c r="L24" i="3"/>
  <c r="K24" i="3"/>
  <c r="J24" i="3"/>
  <c r="I24" i="3"/>
  <c r="S24" i="3" s="1"/>
  <c r="R23" i="3"/>
  <c r="Q23" i="3"/>
  <c r="P23" i="3"/>
  <c r="O23" i="3"/>
  <c r="N23" i="3"/>
  <c r="M23" i="3"/>
  <c r="L23" i="3"/>
  <c r="K23" i="3"/>
  <c r="J23" i="3"/>
  <c r="S23" i="3" s="1"/>
  <c r="I23" i="3"/>
  <c r="R22" i="3"/>
  <c r="Q22" i="3"/>
  <c r="P22" i="3"/>
  <c r="O22" i="3"/>
  <c r="N22" i="3"/>
  <c r="M22" i="3"/>
  <c r="L22" i="3"/>
  <c r="K22" i="3"/>
  <c r="J22" i="3"/>
  <c r="I22" i="3"/>
  <c r="S22" i="3" s="1"/>
  <c r="R21" i="3"/>
  <c r="Q21" i="3"/>
  <c r="P21" i="3"/>
  <c r="O21" i="3"/>
  <c r="N21" i="3"/>
  <c r="M21" i="3"/>
  <c r="L21" i="3"/>
  <c r="K21" i="3"/>
  <c r="J21" i="3"/>
  <c r="S21" i="3" s="1"/>
  <c r="I21" i="3"/>
  <c r="R20" i="3"/>
  <c r="Q20" i="3"/>
  <c r="P20" i="3"/>
  <c r="O20" i="3"/>
  <c r="N20" i="3"/>
  <c r="M20" i="3"/>
  <c r="L20" i="3"/>
  <c r="K20" i="3"/>
  <c r="J20" i="3"/>
  <c r="I20" i="3"/>
  <c r="S20" i="3" s="1"/>
  <c r="R19" i="3"/>
  <c r="R25" i="3" s="1"/>
  <c r="Q19" i="3"/>
  <c r="Q25" i="3" s="1"/>
  <c r="P19" i="3"/>
  <c r="P25" i="3" s="1"/>
  <c r="O19" i="3"/>
  <c r="O25" i="3" s="1"/>
  <c r="N19" i="3"/>
  <c r="N25" i="3" s="1"/>
  <c r="M19" i="3"/>
  <c r="M25" i="3" s="1"/>
  <c r="L19" i="3"/>
  <c r="L25" i="3" s="1"/>
  <c r="K19" i="3"/>
  <c r="K25" i="3" s="1"/>
  <c r="J19" i="3"/>
  <c r="S19" i="3" s="1"/>
  <c r="I19" i="3"/>
  <c r="I25" i="3" s="1"/>
  <c r="R15" i="3"/>
  <c r="P15" i="3"/>
  <c r="O15" i="3"/>
  <c r="M15" i="3"/>
  <c r="L15" i="3"/>
  <c r="K15" i="3"/>
  <c r="I15" i="3"/>
  <c r="S15" i="3" s="1"/>
  <c r="R14" i="3"/>
  <c r="P14" i="3"/>
  <c r="O14" i="3"/>
  <c r="M14" i="3"/>
  <c r="L14" i="3"/>
  <c r="K14" i="3"/>
  <c r="S14" i="3"/>
  <c r="I14" i="3"/>
  <c r="R13" i="3"/>
  <c r="P13" i="3"/>
  <c r="O13" i="3"/>
  <c r="M13" i="3"/>
  <c r="L13" i="3"/>
  <c r="K13" i="3"/>
  <c r="S13" i="3" s="1"/>
  <c r="R12" i="3"/>
  <c r="Q12" i="3"/>
  <c r="P12" i="3"/>
  <c r="O12" i="3"/>
  <c r="N12" i="3"/>
  <c r="N16" i="3" s="1"/>
  <c r="M12" i="3"/>
  <c r="L12" i="3"/>
  <c r="L16" i="3" s="1"/>
  <c r="K12" i="3"/>
  <c r="S12" i="3"/>
  <c r="I12" i="3"/>
  <c r="R11" i="3"/>
  <c r="Q11" i="3"/>
  <c r="Q16" i="3" s="1"/>
  <c r="P11" i="3"/>
  <c r="O11" i="3"/>
  <c r="M11" i="3"/>
  <c r="M16" i="3" s="1"/>
  <c r="L11" i="3"/>
  <c r="K11" i="3"/>
  <c r="K16" i="3" s="1"/>
  <c r="I11" i="3"/>
  <c r="S11" i="3" s="1"/>
  <c r="R10" i="3"/>
  <c r="P10" i="3"/>
  <c r="S10" i="3" s="1"/>
  <c r="O10" i="3"/>
  <c r="O16" i="3" s="1"/>
  <c r="R9" i="3"/>
  <c r="R16" i="3" s="1"/>
  <c r="P9" i="3"/>
  <c r="S9" i="3" s="1"/>
  <c r="J27" i="4" l="1"/>
  <c r="N27" i="5"/>
  <c r="J16" i="3"/>
  <c r="P16" i="3"/>
  <c r="J25" i="3"/>
  <c r="S28" i="3"/>
  <c r="S32" i="3" s="1"/>
  <c r="S35" i="3"/>
  <c r="S40" i="3" s="1"/>
  <c r="I16" i="3"/>
  <c r="S16" i="3" s="1"/>
  <c r="M15" i="4"/>
  <c r="K15" i="4"/>
  <c r="Q15" i="4" l="1"/>
  <c r="Q20" i="4"/>
  <c r="K27" i="5" s="1"/>
</calcChain>
</file>

<file path=xl/sharedStrings.xml><?xml version="1.0" encoding="utf-8"?>
<sst xmlns="http://schemas.openxmlformats.org/spreadsheetml/2006/main" count="272" uniqueCount="109">
  <si>
    <t>Return on Investment Calculator</t>
  </si>
  <si>
    <t>Donation</t>
  </si>
  <si>
    <t>Membership</t>
  </si>
  <si>
    <t>Large Gift</t>
  </si>
  <si>
    <t>Estate</t>
  </si>
  <si>
    <t>Event Fee</t>
  </si>
  <si>
    <t>Admission</t>
  </si>
  <si>
    <t>Other</t>
  </si>
  <si>
    <t>Non-Cash Contribution</t>
  </si>
  <si>
    <t>Item/Artifact</t>
  </si>
  <si>
    <t>Equipment</t>
  </si>
  <si>
    <t>Supplies</t>
  </si>
  <si>
    <t>Goods and Services</t>
  </si>
  <si>
    <t>Food and Beverage</t>
  </si>
  <si>
    <t>Materials</t>
  </si>
  <si>
    <t>Time/Volunteering</t>
  </si>
  <si>
    <t>Skilled Volunteer</t>
  </si>
  <si>
    <t>General Volunteer</t>
  </si>
  <si>
    <t>Docent</t>
  </si>
  <si>
    <t>Event Committee</t>
  </si>
  <si>
    <t>Good Will</t>
  </si>
  <si>
    <t>Community Contribution</t>
  </si>
  <si>
    <t>Helping Others</t>
  </si>
  <si>
    <t>School and Library</t>
  </si>
  <si>
    <t>Civic Associations</t>
  </si>
  <si>
    <t>Intangible Interactions</t>
  </si>
  <si>
    <t>Letter</t>
  </si>
  <si>
    <t>Brochure</t>
  </si>
  <si>
    <t>Renewal</t>
  </si>
  <si>
    <t>Office Time</t>
  </si>
  <si>
    <t xml:space="preserve">Director </t>
  </si>
  <si>
    <t>BOT</t>
  </si>
  <si>
    <t>Vol. Time</t>
  </si>
  <si>
    <t>Paper/</t>
  </si>
  <si>
    <t>Accounting</t>
  </si>
  <si>
    <t>Contacting</t>
  </si>
  <si>
    <t>Collections</t>
  </si>
  <si>
    <t>INVOLVEMENT</t>
  </si>
  <si>
    <t>WHO PUTS FORTH Efforts Necessary to Obtain</t>
  </si>
  <si>
    <t>Cost Per</t>
  </si>
  <si>
    <t>How much does it cost to CONTACT 1 PERSON</t>
  </si>
  <si>
    <t>SUM</t>
  </si>
  <si>
    <t>Cash Equiv. Benefits</t>
  </si>
  <si>
    <t>Goal #</t>
  </si>
  <si>
    <t>Target $/per</t>
  </si>
  <si>
    <t>Estimate Attendance</t>
  </si>
  <si>
    <t>Revenue</t>
  </si>
  <si>
    <t>% goal</t>
  </si>
  <si>
    <t>Post Event</t>
  </si>
  <si>
    <t>New Membership</t>
  </si>
  <si>
    <t>Benefactor or above</t>
  </si>
  <si>
    <t>Other (raffle for instance)</t>
  </si>
  <si>
    <t>Event Cash  or Cash Equivalent Benefits</t>
  </si>
  <si>
    <t>Cash Total</t>
  </si>
  <si>
    <t>Actual Attendance</t>
  </si>
  <si>
    <t>ESTIMATED</t>
  </si>
  <si>
    <t>Revenue on Actual</t>
  </si>
  <si>
    <t>Projected</t>
  </si>
  <si>
    <t>Estimated v.</t>
  </si>
  <si>
    <t>Actual Rev.</t>
  </si>
  <si>
    <t>Actual Post Event</t>
  </si>
  <si>
    <t>Non Cash Realizations</t>
  </si>
  <si>
    <t>Donated Goods</t>
  </si>
  <si>
    <t>Proceeds from Sales</t>
  </si>
  <si>
    <t>Estimated</t>
  </si>
  <si>
    <t xml:space="preserve"> New Volunteer</t>
  </si>
  <si>
    <t>Value/hr</t>
  </si>
  <si>
    <t>weeks</t>
  </si>
  <si>
    <t>Value</t>
  </si>
  <si>
    <t>Volunteer  data meshed with expense valuations</t>
  </si>
  <si>
    <t>pick 1</t>
  </si>
  <si>
    <t>Goal %</t>
  </si>
  <si>
    <t>Goal Calculator/Dashboard</t>
  </si>
  <si>
    <t>Hours</t>
  </si>
  <si>
    <t>Weeks</t>
  </si>
  <si>
    <t>Proceeds from  Goods/Sales</t>
  </si>
  <si>
    <t>$/hr</t>
  </si>
  <si>
    <t>hrs</t>
  </si>
  <si>
    <t>Estimated Revenues</t>
  </si>
  <si>
    <t>Estimated Revenue</t>
  </si>
  <si>
    <t>ACTUAL</t>
  </si>
  <si>
    <t>Actual</t>
  </si>
  <si>
    <t>Vol. Value</t>
  </si>
  <si>
    <t>Volunteer Value</t>
  </si>
  <si>
    <t>Actual Revenue</t>
  </si>
  <si>
    <t>Estimated Expenses</t>
  </si>
  <si>
    <t>Actual Expenses</t>
  </si>
  <si>
    <t>Cost Per Printed and Mailed</t>
  </si>
  <si>
    <t xml:space="preserve"> </t>
  </si>
  <si>
    <t>Base Mailing</t>
  </si>
  <si>
    <t>Basic Mailing of Letter</t>
  </si>
  <si>
    <t>Based on how it costs to CONTACT 1 PERSON</t>
  </si>
  <si>
    <t>($21hr)</t>
  </si>
  <si>
    <t>Contacting/labels</t>
  </si>
  <si>
    <t>Letter/paper/composing/printing</t>
  </si>
  <si>
    <t>Brochure piece price</t>
  </si>
  <si>
    <t>Renewal forms</t>
  </si>
  <si>
    <t>($25/hr)</t>
  </si>
  <si>
    <t>($35/hr)</t>
  </si>
  <si>
    <t>Expenses</t>
  </si>
  <si>
    <t>Posting</t>
  </si>
  <si>
    <t>At rate card</t>
  </si>
  <si>
    <t>Mailing Example</t>
  </si>
  <si>
    <t>Number of Pieces:</t>
  </si>
  <si>
    <t>Postage and Handling</t>
  </si>
  <si>
    <t>1=yes, 0 = no, multiple value = enter number</t>
  </si>
  <si>
    <t>Your Example</t>
  </si>
  <si>
    <t xml:space="preserve">Event </t>
  </si>
  <si>
    <t>Admission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</si>
</sst>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8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10" fillId="4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4" fillId="0" borderId="0" xfId="0" applyFont="1"/>
    <xf numFmtId="44" fontId="0" fillId="0" borderId="0" xfId="1" applyFont="1"/>
    <xf numFmtId="0" fontId="5" fillId="0" borderId="0" xfId="0" applyFont="1" applyAlignment="1">
      <alignment horizontal="center"/>
    </xf>
    <xf numFmtId="44" fontId="2" fillId="0" borderId="0" xfId="1" applyFont="1"/>
    <xf numFmtId="44" fontId="0" fillId="0" borderId="1" xfId="1" applyFont="1" applyBorder="1"/>
    <xf numFmtId="44" fontId="0" fillId="0" borderId="2" xfId="1" applyFont="1" applyBorder="1"/>
    <xf numFmtId="44" fontId="0" fillId="0" borderId="3" xfId="1" applyFont="1" applyBorder="1"/>
    <xf numFmtId="44" fontId="2" fillId="0" borderId="0" xfId="0" applyNumberFormat="1" applyFont="1"/>
    <xf numFmtId="44" fontId="2" fillId="0" borderId="4" xfId="0" applyNumberFormat="1" applyFont="1" applyBorder="1"/>
    <xf numFmtId="0" fontId="0" fillId="0" borderId="4" xfId="0" applyBorder="1"/>
    <xf numFmtId="44" fontId="0" fillId="0" borderId="6" xfId="1" applyFont="1" applyBorder="1"/>
    <xf numFmtId="44" fontId="0" fillId="0" borderId="5" xfId="1" applyFont="1" applyBorder="1"/>
    <xf numFmtId="44" fontId="6" fillId="0" borderId="1" xfId="1" applyFont="1" applyBorder="1"/>
    <xf numFmtId="44" fontId="6" fillId="0" borderId="3" xfId="1" applyFont="1" applyBorder="1"/>
    <xf numFmtId="44" fontId="0" fillId="0" borderId="0" xfId="1" applyFont="1" applyBorder="1"/>
    <xf numFmtId="37" fontId="0" fillId="0" borderId="0" xfId="0" applyNumberFormat="1"/>
    <xf numFmtId="0" fontId="9" fillId="0" borderId="0" xfId="0" applyFont="1"/>
    <xf numFmtId="0" fontId="9" fillId="0" borderId="0" xfId="0" applyFont="1" applyAlignment="1">
      <alignment horizontal="center"/>
    </xf>
    <xf numFmtId="9" fontId="0" fillId="0" borderId="0" xfId="0" applyNumberFormat="1"/>
    <xf numFmtId="0" fontId="2" fillId="0" borderId="0" xfId="0" applyFont="1"/>
    <xf numFmtId="37" fontId="10" fillId="4" borderId="4" xfId="5" applyNumberFormat="1" applyBorder="1"/>
    <xf numFmtId="0" fontId="7" fillId="2" borderId="0" xfId="3"/>
    <xf numFmtId="0" fontId="8" fillId="3" borderId="0" xfId="4"/>
    <xf numFmtId="44" fontId="7" fillId="2" borderId="0" xfId="3" applyNumberFormat="1"/>
    <xf numFmtId="0" fontId="9" fillId="0" borderId="1" xfId="0" applyFont="1" applyBorder="1" applyAlignment="1">
      <alignment horizontal="center"/>
    </xf>
    <xf numFmtId="0" fontId="0" fillId="0" borderId="1" xfId="0" applyBorder="1"/>
    <xf numFmtId="44" fontId="0" fillId="0" borderId="0" xfId="0" applyNumberFormat="1"/>
    <xf numFmtId="44" fontId="0" fillId="0" borderId="1" xfId="0" applyNumberFormat="1" applyBorder="1"/>
    <xf numFmtId="9" fontId="0" fillId="0" borderId="0" xfId="2" applyFont="1"/>
    <xf numFmtId="0" fontId="9" fillId="0" borderId="0" xfId="0" applyFont="1" applyBorder="1" applyAlignment="1">
      <alignment horizontal="center"/>
    </xf>
    <xf numFmtId="9" fontId="0" fillId="0" borderId="1" xfId="2" applyFont="1" applyBorder="1"/>
    <xf numFmtId="0" fontId="4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Fill="1" applyBorder="1"/>
    <xf numFmtId="9" fontId="9" fillId="0" borderId="1" xfId="2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1" fillId="0" borderId="0" xfId="0" applyFont="1" applyAlignment="1">
      <alignment horizontal="right"/>
    </xf>
    <xf numFmtId="0" fontId="0" fillId="0" borderId="1" xfId="0" applyFill="1" applyBorder="1" applyAlignment="1">
      <alignment horizontal="center"/>
    </xf>
    <xf numFmtId="0" fontId="0" fillId="5" borderId="0" xfId="0" applyFill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37" fontId="0" fillId="0" borderId="0" xfId="1" applyNumberFormat="1" applyFont="1"/>
    <xf numFmtId="0" fontId="0" fillId="0" borderId="0" xfId="0" applyBorder="1"/>
    <xf numFmtId="0" fontId="0" fillId="0" borderId="0" xfId="0" applyAlignment="1">
      <alignment horizontal="left"/>
    </xf>
    <xf numFmtId="44" fontId="0" fillId="0" borderId="7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4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/>
    </xf>
  </cellXfs>
  <cellStyles count="6">
    <cellStyle name="Accent5" xfId="5" builtinId="45"/>
    <cellStyle name="Bad" xfId="4" builtinId="27"/>
    <cellStyle name="Currency" xfId="1" builtinId="4"/>
    <cellStyle name="Good" xfId="3" builtinId="2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38100</xdr:colOff>
      <xdr:row>0</xdr:row>
      <xdr:rowOff>0</xdr:rowOff>
    </xdr:from>
    <xdr:to>
      <xdr:col>16</xdr:col>
      <xdr:colOff>352425</xdr:colOff>
      <xdr:row>3</xdr:row>
      <xdr:rowOff>120502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0"/>
          <a:ext cx="2933700" cy="6920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1</xdr:rowOff>
    </xdr:from>
    <xdr:to>
      <xdr:col>17</xdr:col>
      <xdr:colOff>704850</xdr:colOff>
      <xdr:row>3</xdr:row>
      <xdr:rowOff>120503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"/>
          <a:ext cx="2933700" cy="6920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1</xdr:rowOff>
    </xdr:from>
    <xdr:to>
      <xdr:col>17</xdr:col>
      <xdr:colOff>447675</xdr:colOff>
      <xdr:row>3</xdr:row>
      <xdr:rowOff>120503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72425" y="1"/>
          <a:ext cx="2933700" cy="69200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1</xdr:rowOff>
    </xdr:from>
    <xdr:to>
      <xdr:col>17</xdr:col>
      <xdr:colOff>476250</xdr:colOff>
      <xdr:row>3</xdr:row>
      <xdr:rowOff>120503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"/>
          <a:ext cx="2933700" cy="6920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753704</xdr:colOff>
      <xdr:row>1</xdr:row>
      <xdr:rowOff>46090</xdr:rowOff>
    </xdr:from>
    <xdr:to>
      <xdr:col>12</xdr:col>
      <xdr:colOff>103854</xdr:colOff>
      <xdr:row>4</xdr:row>
      <xdr:rowOff>151230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3785" y="230445"/>
          <a:ext cx="2929706" cy="6735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J1" workbookViewId="0">
      <selection activeCell="T34" sqref="T34"/>
    </sheetView>
  </sheetViews>
  <sheetFormatPr defaultRowHeight="15" x14ac:dyDescent="0.25"/>
  <cols>
    <col min="5" max="5" width="11.7109375" customWidth="1"/>
    <col min="13" max="13" width="1.140625" customWidth="1"/>
    <col min="15" max="15" width="17.42578125" customWidth="1"/>
    <col min="16" max="16" width="11.5703125" customWidth="1"/>
  </cols>
  <sheetData>
    <row r="1" spans="1:17" x14ac:dyDescent="0.25">
      <c r="A1" s="61" t="s">
        <v>72</v>
      </c>
      <c r="B1" s="55"/>
      <c r="C1" s="55"/>
      <c r="D1" s="55"/>
      <c r="E1" s="55"/>
    </row>
    <row r="2" spans="1:17" x14ac:dyDescent="0.25">
      <c r="A2" s="55"/>
      <c r="B2" s="55"/>
      <c r="C2" s="55"/>
      <c r="D2" s="55"/>
      <c r="E2" s="55"/>
    </row>
    <row r="3" spans="1:17" x14ac:dyDescent="0.25">
      <c r="A3" s="55"/>
      <c r="B3" s="55"/>
      <c r="C3" s="55"/>
      <c r="D3" s="55"/>
      <c r="E3" s="55"/>
    </row>
    <row r="4" spans="1:17" x14ac:dyDescent="0.25">
      <c r="A4" s="3"/>
      <c r="C4" s="2"/>
    </row>
    <row r="5" spans="1:17" x14ac:dyDescent="0.25">
      <c r="A5" s="3"/>
      <c r="B5" t="s">
        <v>55</v>
      </c>
      <c r="C5" s="2"/>
      <c r="O5" t="s">
        <v>80</v>
      </c>
    </row>
    <row r="6" spans="1:17" ht="15.75" thickBot="1" x14ac:dyDescent="0.3">
      <c r="A6" s="34" t="s">
        <v>52</v>
      </c>
      <c r="B6" s="28"/>
      <c r="C6" s="35"/>
      <c r="D6" s="28"/>
    </row>
    <row r="7" spans="1:17" ht="15.75" thickBot="1" x14ac:dyDescent="0.3">
      <c r="A7" s="3"/>
      <c r="C7" s="2"/>
      <c r="E7" s="27" t="s">
        <v>44</v>
      </c>
      <c r="F7" s="37" t="s">
        <v>71</v>
      </c>
      <c r="L7" t="s">
        <v>76</v>
      </c>
      <c r="M7" s="41"/>
      <c r="O7" s="2" t="s">
        <v>1</v>
      </c>
      <c r="P7" s="4">
        <v>250</v>
      </c>
    </row>
    <row r="8" spans="1:17" x14ac:dyDescent="0.25">
      <c r="A8" s="3"/>
      <c r="C8" s="2" t="s">
        <v>1</v>
      </c>
      <c r="E8" s="4">
        <v>50</v>
      </c>
      <c r="F8" s="31">
        <v>0.03</v>
      </c>
      <c r="J8" s="2" t="s">
        <v>65</v>
      </c>
      <c r="K8">
        <f>SUM(E25)</f>
        <v>2</v>
      </c>
      <c r="L8" s="4">
        <v>12</v>
      </c>
      <c r="M8" s="41"/>
      <c r="O8" s="2" t="s">
        <v>49</v>
      </c>
      <c r="P8" s="4">
        <v>300</v>
      </c>
    </row>
    <row r="9" spans="1:17" x14ac:dyDescent="0.25">
      <c r="A9" s="3"/>
      <c r="C9" s="2" t="s">
        <v>49</v>
      </c>
      <c r="E9" s="4">
        <v>50</v>
      </c>
      <c r="F9" s="31">
        <v>0.04</v>
      </c>
      <c r="J9" s="39" t="s">
        <v>73</v>
      </c>
      <c r="K9" s="25">
        <v>5</v>
      </c>
      <c r="M9" s="41"/>
      <c r="O9" s="2" t="s">
        <v>3</v>
      </c>
      <c r="P9" s="4">
        <v>0</v>
      </c>
    </row>
    <row r="10" spans="1:17" x14ac:dyDescent="0.25">
      <c r="A10" s="3"/>
      <c r="C10" s="2" t="s">
        <v>3</v>
      </c>
      <c r="E10" s="4">
        <v>100</v>
      </c>
      <c r="F10" s="31">
        <v>0.01</v>
      </c>
      <c r="J10" s="39" t="s">
        <v>74</v>
      </c>
      <c r="K10" s="25">
        <v>4</v>
      </c>
      <c r="M10" s="41"/>
      <c r="O10" s="2" t="s">
        <v>50</v>
      </c>
      <c r="P10" s="4">
        <v>0</v>
      </c>
    </row>
    <row r="11" spans="1:17" x14ac:dyDescent="0.25">
      <c r="A11" s="3"/>
      <c r="C11" s="2" t="s">
        <v>50</v>
      </c>
      <c r="E11" s="4">
        <v>2500</v>
      </c>
      <c r="F11" s="31">
        <v>0</v>
      </c>
      <c r="J11" s="2" t="s">
        <v>62</v>
      </c>
      <c r="K11" s="4">
        <f>SUM(E26)</f>
        <v>250</v>
      </c>
      <c r="M11" s="41"/>
      <c r="O11" s="2" t="s">
        <v>5</v>
      </c>
      <c r="P11" s="4">
        <f>SUM(E12*Q16)</f>
        <v>0</v>
      </c>
    </row>
    <row r="12" spans="1:17" x14ac:dyDescent="0.25">
      <c r="A12" s="3"/>
      <c r="C12" s="2" t="s">
        <v>5</v>
      </c>
      <c r="D12" s="55" t="s">
        <v>70</v>
      </c>
      <c r="E12" s="4">
        <v>0</v>
      </c>
      <c r="J12" s="38" t="s">
        <v>75</v>
      </c>
      <c r="K12" s="4">
        <f>SUM(E27)</f>
        <v>200</v>
      </c>
      <c r="M12" s="41"/>
      <c r="O12" s="2" t="s">
        <v>6</v>
      </c>
      <c r="P12" s="4">
        <f>SUM(E13*Q16)</f>
        <v>525</v>
      </c>
    </row>
    <row r="13" spans="1:17" ht="15.75" thickBot="1" x14ac:dyDescent="0.3">
      <c r="A13" s="3"/>
      <c r="C13" s="2" t="s">
        <v>6</v>
      </c>
      <c r="D13" s="55"/>
      <c r="E13" s="4">
        <v>15</v>
      </c>
      <c r="M13" s="41"/>
      <c r="N13" s="28"/>
      <c r="O13" s="35" t="s">
        <v>51</v>
      </c>
      <c r="P13" s="7">
        <v>120</v>
      </c>
    </row>
    <row r="14" spans="1:17" ht="15.75" thickBot="1" x14ac:dyDescent="0.3">
      <c r="A14" s="3"/>
      <c r="C14" s="2" t="s">
        <v>51</v>
      </c>
      <c r="E14" s="7">
        <v>5</v>
      </c>
      <c r="F14" s="31">
        <v>0.2</v>
      </c>
      <c r="M14" s="41"/>
      <c r="O14" s="42" t="s">
        <v>41</v>
      </c>
      <c r="P14" s="29">
        <f>SUM(P7:P13)</f>
        <v>1195</v>
      </c>
    </row>
    <row r="15" spans="1:17" x14ac:dyDescent="0.25">
      <c r="A15" s="3"/>
      <c r="C15" s="2"/>
      <c r="E15" s="17"/>
      <c r="F15" s="31"/>
      <c r="M15" s="41"/>
    </row>
    <row r="16" spans="1:17" ht="15.75" thickBot="1" x14ac:dyDescent="0.3">
      <c r="M16" s="41"/>
      <c r="O16" s="2" t="s">
        <v>54</v>
      </c>
      <c r="Q16" s="25">
        <v>35</v>
      </c>
    </row>
    <row r="17" spans="1:18" ht="15.75" thickBot="1" x14ac:dyDescent="0.3">
      <c r="C17" s="2" t="s">
        <v>45</v>
      </c>
      <c r="E17" s="23">
        <v>40</v>
      </c>
      <c r="M17" s="41"/>
    </row>
    <row r="18" spans="1:18" ht="15.75" thickBot="1" x14ac:dyDescent="0.3">
      <c r="M18" s="41"/>
      <c r="O18" s="27" t="s">
        <v>61</v>
      </c>
      <c r="P18" s="27"/>
      <c r="Q18" s="27"/>
      <c r="R18" s="28" t="s">
        <v>81</v>
      </c>
    </row>
    <row r="19" spans="1:18" x14ac:dyDescent="0.25">
      <c r="M19" s="41"/>
      <c r="O19" s="32"/>
      <c r="P19" s="32"/>
      <c r="Q19" s="32"/>
      <c r="R19" s="48"/>
    </row>
    <row r="20" spans="1:18" ht="15.75" thickBot="1" x14ac:dyDescent="0.3">
      <c r="M20" s="41"/>
      <c r="P20" s="28" t="s">
        <v>66</v>
      </c>
      <c r="Q20" s="28" t="s">
        <v>67</v>
      </c>
      <c r="R20" s="40" t="s">
        <v>77</v>
      </c>
    </row>
    <row r="21" spans="1:18" x14ac:dyDescent="0.25">
      <c r="M21" s="41"/>
      <c r="N21" s="49" t="s">
        <v>65</v>
      </c>
      <c r="O21">
        <v>1</v>
      </c>
      <c r="P21" s="4">
        <v>12</v>
      </c>
      <c r="Q21">
        <v>4</v>
      </c>
      <c r="R21">
        <v>4</v>
      </c>
    </row>
    <row r="22" spans="1:18" x14ac:dyDescent="0.25">
      <c r="M22" s="41"/>
    </row>
    <row r="23" spans="1:18" ht="15.75" thickBot="1" x14ac:dyDescent="0.3">
      <c r="A23" s="62" t="s">
        <v>61</v>
      </c>
      <c r="B23" s="62"/>
      <c r="C23" s="62"/>
      <c r="D23" s="62"/>
      <c r="E23" s="28" t="s">
        <v>64</v>
      </c>
      <c r="F23" s="28" t="s">
        <v>82</v>
      </c>
      <c r="M23" s="41"/>
      <c r="P23" s="2" t="s">
        <v>83</v>
      </c>
      <c r="R23" s="29">
        <f>SUM(O21*P21*Q21*R21)</f>
        <v>192</v>
      </c>
    </row>
    <row r="24" spans="1:18" x14ac:dyDescent="0.25">
      <c r="M24" s="41"/>
      <c r="P24" s="2" t="s">
        <v>62</v>
      </c>
      <c r="R24" s="4">
        <v>250</v>
      </c>
    </row>
    <row r="25" spans="1:18" ht="15.75" thickBot="1" x14ac:dyDescent="0.3">
      <c r="C25" s="2" t="s">
        <v>65</v>
      </c>
      <c r="E25">
        <v>2</v>
      </c>
      <c r="F25" s="29">
        <f>SUM(Benefits!K22)</f>
        <v>96</v>
      </c>
      <c r="M25" s="41"/>
      <c r="O25" s="28"/>
      <c r="P25" s="35" t="s">
        <v>63</v>
      </c>
      <c r="Q25" s="28"/>
      <c r="R25" s="7">
        <v>200</v>
      </c>
    </row>
    <row r="26" spans="1:18" ht="15.75" thickBot="1" x14ac:dyDescent="0.3">
      <c r="C26" s="2" t="s">
        <v>62</v>
      </c>
      <c r="E26" s="4">
        <v>250</v>
      </c>
      <c r="M26" s="41"/>
      <c r="R26" s="29">
        <f>SUM(R23:R25)</f>
        <v>642</v>
      </c>
    </row>
    <row r="27" spans="1:18" ht="15.75" thickBot="1" x14ac:dyDescent="0.3">
      <c r="B27" s="28"/>
      <c r="C27" s="35" t="s">
        <v>63</v>
      </c>
      <c r="D27" s="28"/>
      <c r="E27" s="7">
        <v>200</v>
      </c>
      <c r="I27" s="67" t="s">
        <v>79</v>
      </c>
      <c r="J27" s="68"/>
      <c r="K27" s="63">
        <f>SUM(Benefits!Q20)</f>
        <v>1366</v>
      </c>
      <c r="L27" s="64"/>
      <c r="M27" s="41"/>
      <c r="N27" s="50">
        <f>SUM(P14+R26)</f>
        <v>1837</v>
      </c>
      <c r="O27" s="51"/>
      <c r="P27" s="54" t="s">
        <v>84</v>
      </c>
      <c r="Q27" s="55"/>
    </row>
    <row r="28" spans="1:18" ht="15.75" thickBot="1" x14ac:dyDescent="0.3">
      <c r="C28" s="2"/>
      <c r="E28" s="29">
        <f>SUM(F25+E26+E27)</f>
        <v>546</v>
      </c>
      <c r="I28" s="67"/>
      <c r="J28" s="68"/>
      <c r="K28" s="65"/>
      <c r="L28" s="66"/>
      <c r="M28" s="41"/>
      <c r="N28" s="52"/>
      <c r="O28" s="53"/>
      <c r="P28" s="54"/>
      <c r="Q28" s="55"/>
    </row>
    <row r="29" spans="1:18" ht="15.75" thickBot="1" x14ac:dyDescent="0.3">
      <c r="M29" s="41"/>
      <c r="N29" s="43"/>
    </row>
    <row r="30" spans="1:18" x14ac:dyDescent="0.25">
      <c r="I30" s="55" t="s">
        <v>85</v>
      </c>
      <c r="J30" s="60"/>
      <c r="K30" s="56"/>
      <c r="L30" s="57"/>
      <c r="N30" s="56"/>
      <c r="O30" s="57"/>
      <c r="P30" s="54" t="s">
        <v>86</v>
      </c>
      <c r="Q30" s="55"/>
    </row>
    <row r="31" spans="1:18" ht="15.75" thickBot="1" x14ac:dyDescent="0.3">
      <c r="I31" s="55"/>
      <c r="J31" s="60"/>
      <c r="K31" s="58"/>
      <c r="L31" s="59"/>
      <c r="N31" s="58"/>
      <c r="O31" s="59"/>
      <c r="P31" s="54"/>
      <c r="Q31" s="55"/>
    </row>
  </sheetData>
  <mergeCells count="11">
    <mergeCell ref="A1:E3"/>
    <mergeCell ref="A23:D23"/>
    <mergeCell ref="D12:D13"/>
    <mergeCell ref="K27:L28"/>
    <mergeCell ref="I27:J28"/>
    <mergeCell ref="N27:O28"/>
    <mergeCell ref="P27:Q28"/>
    <mergeCell ref="K30:L31"/>
    <mergeCell ref="N30:O31"/>
    <mergeCell ref="I30:J31"/>
    <mergeCell ref="P30:Q31"/>
  </mergeCells>
  <pageMargins left="0.7" right="0.7" top="0.75" bottom="0.75" header="0.3" footer="0.3"/>
  <pageSetup scale="6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U30"/>
  <sheetViews>
    <sheetView topLeftCell="A10" workbookViewId="0">
      <selection activeCell="Q33" sqref="Q33"/>
    </sheetView>
  </sheetViews>
  <sheetFormatPr defaultRowHeight="15" x14ac:dyDescent="0.25"/>
  <cols>
    <col min="7" max="7" width="11.140625" bestFit="1" customWidth="1"/>
    <col min="9" max="9" width="6.28515625" customWidth="1"/>
    <col min="10" max="10" width="9.7109375" bestFit="1" customWidth="1"/>
    <col min="11" max="11" width="10" customWidth="1"/>
    <col min="17" max="17" width="11.85546875" customWidth="1"/>
  </cols>
  <sheetData>
    <row r="1" spans="3:18" x14ac:dyDescent="0.25">
      <c r="C1" s="61" t="s">
        <v>0</v>
      </c>
      <c r="D1" s="55"/>
      <c r="E1" s="55"/>
      <c r="F1" s="55"/>
      <c r="G1" s="55"/>
    </row>
    <row r="2" spans="3:18" x14ac:dyDescent="0.25">
      <c r="C2" s="55"/>
      <c r="D2" s="55"/>
      <c r="E2" s="55"/>
      <c r="F2" s="55"/>
      <c r="G2" s="55"/>
    </row>
    <row r="3" spans="3:18" x14ac:dyDescent="0.25">
      <c r="C3" s="55"/>
      <c r="D3" s="55"/>
      <c r="E3" s="55"/>
      <c r="F3" s="55"/>
      <c r="G3" s="55"/>
    </row>
    <row r="4" spans="3:18" x14ac:dyDescent="0.25">
      <c r="C4" s="3"/>
      <c r="E4" s="2"/>
    </row>
    <row r="5" spans="3:18" x14ac:dyDescent="0.25">
      <c r="C5" s="3"/>
      <c r="E5" s="2"/>
      <c r="I5" s="22" t="s">
        <v>42</v>
      </c>
      <c r="J5" s="22"/>
      <c r="K5" s="22"/>
      <c r="M5" s="20" t="s">
        <v>48</v>
      </c>
    </row>
    <row r="6" spans="3:18" ht="15.75" thickBot="1" x14ac:dyDescent="0.3">
      <c r="C6" s="34" t="s">
        <v>52</v>
      </c>
      <c r="D6" s="28"/>
      <c r="E6" s="35"/>
      <c r="F6" s="28"/>
      <c r="K6" s="19" t="s">
        <v>55</v>
      </c>
      <c r="M6" s="20" t="s">
        <v>57</v>
      </c>
      <c r="O6" s="20" t="s">
        <v>59</v>
      </c>
      <c r="P6" s="20"/>
      <c r="Q6" s="32" t="s">
        <v>58</v>
      </c>
      <c r="R6" s="32"/>
    </row>
    <row r="7" spans="3:18" ht="15.75" thickBot="1" x14ac:dyDescent="0.3">
      <c r="C7" s="3"/>
      <c r="E7" s="2"/>
      <c r="G7" s="27" t="s">
        <v>44</v>
      </c>
      <c r="H7" s="27" t="s">
        <v>47</v>
      </c>
      <c r="I7" s="27" t="s">
        <v>43</v>
      </c>
      <c r="J7" s="28"/>
      <c r="K7" s="27" t="s">
        <v>46</v>
      </c>
      <c r="L7" s="28"/>
      <c r="M7" s="27" t="s">
        <v>56</v>
      </c>
      <c r="N7" s="28"/>
      <c r="O7" s="27" t="s">
        <v>48</v>
      </c>
      <c r="P7" s="27"/>
      <c r="Q7" s="27" t="s">
        <v>60</v>
      </c>
      <c r="R7" s="27"/>
    </row>
    <row r="8" spans="3:18" x14ac:dyDescent="0.25">
      <c r="C8" s="3"/>
      <c r="E8" s="2" t="s">
        <v>1</v>
      </c>
      <c r="G8" s="4">
        <f>SUM('DASHBOARD START'!E8)</f>
        <v>50</v>
      </c>
      <c r="H8" s="21">
        <f>SUM('DASHBOARD START'!F8)</f>
        <v>0.03</v>
      </c>
      <c r="I8">
        <f>SUM(H8*G16)</f>
        <v>1.2</v>
      </c>
      <c r="K8" s="4">
        <f t="shared" ref="K8:K14" si="0">SUM(G8*I8)</f>
        <v>60</v>
      </c>
      <c r="M8" s="29">
        <f>SUM($G$17*H8*G8)</f>
        <v>52.5</v>
      </c>
      <c r="O8" s="4">
        <f>SUM('DASHBOARD START'!P7)</f>
        <v>250</v>
      </c>
      <c r="Q8" s="31">
        <f>SUM(O8/K8)</f>
        <v>4.166666666666667</v>
      </c>
    </row>
    <row r="9" spans="3:18" x14ac:dyDescent="0.25">
      <c r="C9" s="3"/>
      <c r="E9" s="2" t="s">
        <v>49</v>
      </c>
      <c r="G9" s="4">
        <f>SUM('DASHBOARD START'!E9)</f>
        <v>50</v>
      </c>
      <c r="H9" s="21">
        <f>SUM('DASHBOARD START'!F9)</f>
        <v>0.04</v>
      </c>
      <c r="I9">
        <f>SUM(H9*G16)</f>
        <v>1.6</v>
      </c>
      <c r="K9" s="4">
        <f t="shared" si="0"/>
        <v>80</v>
      </c>
      <c r="M9" s="29">
        <f t="shared" ref="M9:M14" si="1">SUM($G$17*H9*G9)</f>
        <v>70</v>
      </c>
      <c r="O9" s="4">
        <f>SUM('DASHBOARD START'!P8)</f>
        <v>300</v>
      </c>
      <c r="Q9" s="31">
        <f t="shared" ref="Q9:Q15" si="2">SUM(O9/K9)</f>
        <v>3.75</v>
      </c>
    </row>
    <row r="10" spans="3:18" x14ac:dyDescent="0.25">
      <c r="C10" s="3"/>
      <c r="E10" s="2" t="s">
        <v>3</v>
      </c>
      <c r="G10" s="4">
        <f>SUM('DASHBOARD START'!E10)</f>
        <v>100</v>
      </c>
      <c r="H10" s="21">
        <f>SUM('DASHBOARD START'!F10)</f>
        <v>0.01</v>
      </c>
      <c r="I10">
        <f>SUM(H10*G16)</f>
        <v>0.4</v>
      </c>
      <c r="K10" s="4">
        <f t="shared" si="0"/>
        <v>40</v>
      </c>
      <c r="M10" s="29">
        <f t="shared" si="1"/>
        <v>35</v>
      </c>
      <c r="O10" s="4">
        <f>SUM('DASHBOARD START'!P9)</f>
        <v>0</v>
      </c>
      <c r="Q10" s="31">
        <f t="shared" si="2"/>
        <v>0</v>
      </c>
    </row>
    <row r="11" spans="3:18" x14ac:dyDescent="0.25">
      <c r="C11" s="3"/>
      <c r="E11" s="2" t="s">
        <v>50</v>
      </c>
      <c r="G11" s="4">
        <f>SUM('DASHBOARD START'!E11)</f>
        <v>2500</v>
      </c>
      <c r="H11" s="21">
        <f>SUM('DASHBOARD START'!F11)</f>
        <v>0</v>
      </c>
      <c r="I11">
        <f>SUM(H11*G16)</f>
        <v>0</v>
      </c>
      <c r="K11" s="4">
        <f t="shared" si="0"/>
        <v>0</v>
      </c>
      <c r="M11" s="29">
        <f t="shared" si="1"/>
        <v>0</v>
      </c>
      <c r="O11" s="4">
        <f>SUM('DASHBOARD START'!P10)</f>
        <v>0</v>
      </c>
      <c r="Q11" s="31" t="e">
        <f t="shared" si="2"/>
        <v>#DIV/0!</v>
      </c>
    </row>
    <row r="12" spans="3:18" x14ac:dyDescent="0.25">
      <c r="C12" s="3"/>
      <c r="E12" s="2" t="s">
        <v>5</v>
      </c>
      <c r="F12" s="1"/>
      <c r="G12" s="4">
        <f>SUM('DASHBOARD START'!E12)</f>
        <v>0</v>
      </c>
      <c r="H12" s="21"/>
      <c r="I12" s="18">
        <f>SUM(G16)</f>
        <v>40</v>
      </c>
      <c r="K12" s="4">
        <f t="shared" si="0"/>
        <v>0</v>
      </c>
      <c r="M12" s="29">
        <f>SUM(G12*G16)</f>
        <v>0</v>
      </c>
      <c r="O12" s="4">
        <f>SUM('DASHBOARD START'!P11)</f>
        <v>0</v>
      </c>
      <c r="Q12" s="31" t="e">
        <f t="shared" si="2"/>
        <v>#DIV/0!</v>
      </c>
    </row>
    <row r="13" spans="3:18" x14ac:dyDescent="0.25">
      <c r="C13" s="3"/>
      <c r="E13" s="2" t="s">
        <v>6</v>
      </c>
      <c r="G13" s="4">
        <f>SUM('DASHBOARD START'!E13)</f>
        <v>15</v>
      </c>
      <c r="H13" s="21"/>
      <c r="I13" s="18">
        <f>SUM(G16)</f>
        <v>40</v>
      </c>
      <c r="K13" s="4">
        <f t="shared" si="0"/>
        <v>600</v>
      </c>
      <c r="M13" s="29">
        <f>SUM(G13*G17)</f>
        <v>525</v>
      </c>
      <c r="O13" s="4">
        <f>SUM('DASHBOARD START'!P12)</f>
        <v>525</v>
      </c>
      <c r="Q13" s="31">
        <f t="shared" si="2"/>
        <v>0.875</v>
      </c>
    </row>
    <row r="14" spans="3:18" ht="15.75" thickBot="1" x14ac:dyDescent="0.3">
      <c r="C14" s="3"/>
      <c r="E14" s="2" t="s">
        <v>51</v>
      </c>
      <c r="G14" s="4">
        <f>SUM('DASHBOARD START'!E14)</f>
        <v>5</v>
      </c>
      <c r="H14" s="21">
        <f>SUM('DASHBOARD START'!F14)</f>
        <v>0.2</v>
      </c>
      <c r="I14">
        <f>SUM(G16*H14)</f>
        <v>8</v>
      </c>
      <c r="K14" s="7">
        <f t="shared" si="0"/>
        <v>40</v>
      </c>
      <c r="M14" s="30">
        <f t="shared" si="1"/>
        <v>35</v>
      </c>
      <c r="O14" s="7">
        <f>SUM('DASHBOARD START'!P13)</f>
        <v>120</v>
      </c>
      <c r="Q14" s="33">
        <f t="shared" si="2"/>
        <v>3</v>
      </c>
    </row>
    <row r="15" spans="3:18" ht="15.75" thickBot="1" x14ac:dyDescent="0.3">
      <c r="J15" s="24" t="s">
        <v>53</v>
      </c>
      <c r="K15" s="26">
        <f>SUM(K8:K14)</f>
        <v>820</v>
      </c>
      <c r="M15" s="29">
        <f>SUM(M8:M14)</f>
        <v>717.5</v>
      </c>
      <c r="O15" s="29">
        <f>SUM(O9:O14)</f>
        <v>945</v>
      </c>
      <c r="Q15" s="31">
        <f t="shared" si="2"/>
        <v>1.1524390243902438</v>
      </c>
    </row>
    <row r="16" spans="3:18" ht="15.75" thickBot="1" x14ac:dyDescent="0.3">
      <c r="E16" s="2" t="s">
        <v>45</v>
      </c>
      <c r="G16" s="23">
        <v>40</v>
      </c>
    </row>
    <row r="17" spans="3:21" x14ac:dyDescent="0.25">
      <c r="E17" s="2" t="s">
        <v>54</v>
      </c>
      <c r="G17" s="25">
        <v>35</v>
      </c>
    </row>
    <row r="20" spans="3:21" ht="15.75" thickBot="1" x14ac:dyDescent="0.3">
      <c r="C20" s="62" t="s">
        <v>61</v>
      </c>
      <c r="D20" s="62"/>
      <c r="E20" s="62"/>
      <c r="F20" s="62"/>
      <c r="H20" t="s">
        <v>69</v>
      </c>
      <c r="N20" s="28" t="s">
        <v>78</v>
      </c>
      <c r="O20" s="28"/>
      <c r="Q20" s="29">
        <f>SUM(K15+J27)</f>
        <v>1366</v>
      </c>
    </row>
    <row r="21" spans="3:21" ht="15.75" thickBot="1" x14ac:dyDescent="0.3">
      <c r="G21" s="28" t="s">
        <v>64</v>
      </c>
      <c r="H21" s="28" t="s">
        <v>66</v>
      </c>
      <c r="I21" s="28" t="s">
        <v>67</v>
      </c>
      <c r="J21" s="40" t="s">
        <v>77</v>
      </c>
      <c r="K21" s="36" t="s">
        <v>68</v>
      </c>
    </row>
    <row r="22" spans="3:21" ht="15.75" thickBot="1" x14ac:dyDescent="0.3">
      <c r="E22" s="2" t="s">
        <v>65</v>
      </c>
      <c r="G22">
        <f>SUM('DASHBOARD START'!K8)</f>
        <v>2</v>
      </c>
      <c r="H22" s="4">
        <f>SUM('DASHBOARD START'!L8)</f>
        <v>12</v>
      </c>
      <c r="I22">
        <f>SUM('DASHBOARD START'!K10)</f>
        <v>4</v>
      </c>
      <c r="J22">
        <f>SUM('DASHBOARD START'!K9)</f>
        <v>5</v>
      </c>
      <c r="K22" s="29">
        <f>SUM(G22*H22*I22)</f>
        <v>96</v>
      </c>
      <c r="N22" s="19" t="s">
        <v>81</v>
      </c>
      <c r="Q22" s="28" t="s">
        <v>81</v>
      </c>
      <c r="R22" s="28" t="s">
        <v>66</v>
      </c>
      <c r="S22" s="28" t="s">
        <v>67</v>
      </c>
      <c r="T22" s="40" t="s">
        <v>77</v>
      </c>
      <c r="U22" s="36" t="s">
        <v>68</v>
      </c>
    </row>
    <row r="23" spans="3:21" x14ac:dyDescent="0.25">
      <c r="E23" s="2"/>
      <c r="H23" s="4"/>
      <c r="O23" s="2" t="s">
        <v>65</v>
      </c>
      <c r="Q23">
        <f>SUM('DASHBOARD START'!O21)</f>
        <v>1</v>
      </c>
      <c r="R23" s="4">
        <f>SUM('DASHBOARD START'!P21)</f>
        <v>12</v>
      </c>
      <c r="S23" s="4">
        <f>SUM('DASHBOARD START'!Q21)</f>
        <v>4</v>
      </c>
      <c r="T23" s="4">
        <f>SUM('DASHBOARD START'!R21)</f>
        <v>4</v>
      </c>
      <c r="U23" s="29">
        <f>SUM('DASHBOARD START'!R23)</f>
        <v>192</v>
      </c>
    </row>
    <row r="24" spans="3:21" x14ac:dyDescent="0.25">
      <c r="E24" s="2"/>
      <c r="H24" s="4"/>
    </row>
    <row r="25" spans="3:21" x14ac:dyDescent="0.25">
      <c r="E25" s="2" t="s">
        <v>62</v>
      </c>
      <c r="G25" s="4">
        <f>SUM('DASHBOARD START'!E26)</f>
        <v>250</v>
      </c>
      <c r="J25" s="29">
        <f>SUM(G25:I25)</f>
        <v>250</v>
      </c>
    </row>
    <row r="26" spans="3:21" ht="15.75" thickBot="1" x14ac:dyDescent="0.3">
      <c r="D26" s="28"/>
      <c r="E26" s="35" t="s">
        <v>63</v>
      </c>
      <c r="F26" s="28"/>
      <c r="G26" s="7">
        <f>SUM('DASHBOARD START'!E27)</f>
        <v>200</v>
      </c>
      <c r="H26" s="28"/>
      <c r="I26" s="28"/>
      <c r="J26" s="30">
        <f>SUM(G26:I26)</f>
        <v>200</v>
      </c>
    </row>
    <row r="27" spans="3:21" x14ac:dyDescent="0.25">
      <c r="E27" s="2"/>
      <c r="J27" s="29">
        <f>SUM(K22+J25+J26)</f>
        <v>546</v>
      </c>
    </row>
    <row r="28" spans="3:21" x14ac:dyDescent="0.25">
      <c r="E28" s="2"/>
    </row>
    <row r="29" spans="3:21" x14ac:dyDescent="0.25">
      <c r="E29" s="2"/>
    </row>
    <row r="30" spans="3:21" x14ac:dyDescent="0.25">
      <c r="E30" s="2"/>
    </row>
  </sheetData>
  <mergeCells count="2">
    <mergeCell ref="C1:G3"/>
    <mergeCell ref="C20:F20"/>
  </mergeCells>
  <pageMargins left="0.7" right="0.7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38"/>
  <sheetViews>
    <sheetView workbookViewId="0">
      <pane ySplit="6" topLeftCell="A7" activePane="bottomLeft" state="frozen"/>
      <selection pane="bottomLeft" activeCell="S12" sqref="S12"/>
    </sheetView>
  </sheetViews>
  <sheetFormatPr defaultRowHeight="15" x14ac:dyDescent="0.25"/>
  <cols>
    <col min="3" max="3" width="9.140625" style="3"/>
    <col min="5" max="5" width="9.140625" style="2"/>
    <col min="9" max="9" width="9.42578125" bestFit="1" customWidth="1"/>
    <col min="10" max="10" width="10.42578125" customWidth="1"/>
    <col min="11" max="11" width="7" customWidth="1"/>
    <col min="12" max="12" width="9" customWidth="1"/>
    <col min="13" max="13" width="8.7109375" customWidth="1"/>
    <col min="14" max="14" width="11.28515625" bestFit="1" customWidth="1"/>
    <col min="15" max="15" width="8.5703125" customWidth="1"/>
    <col min="16" max="16" width="4.5703125" customWidth="1"/>
    <col min="17" max="17" width="10.85546875" customWidth="1"/>
    <col min="18" max="18" width="10.7109375" customWidth="1"/>
  </cols>
  <sheetData>
    <row r="1" spans="3:18" x14ac:dyDescent="0.25">
      <c r="C1" s="61" t="s">
        <v>0</v>
      </c>
      <c r="D1" s="55"/>
      <c r="E1" s="55"/>
      <c r="F1" s="55"/>
      <c r="G1" s="55"/>
    </row>
    <row r="2" spans="3:18" x14ac:dyDescent="0.25">
      <c r="C2" s="55"/>
      <c r="D2" s="55"/>
      <c r="E2" s="55"/>
      <c r="F2" s="55"/>
      <c r="G2" s="55"/>
    </row>
    <row r="3" spans="3:18" x14ac:dyDescent="0.25">
      <c r="C3" s="55"/>
      <c r="D3" s="55"/>
      <c r="E3" s="55"/>
      <c r="F3" s="55"/>
      <c r="G3" s="55"/>
    </row>
    <row r="5" spans="3:18" x14ac:dyDescent="0.25">
      <c r="I5" t="s">
        <v>38</v>
      </c>
    </row>
    <row r="6" spans="3:18" x14ac:dyDescent="0.25">
      <c r="C6" s="3" t="s">
        <v>37</v>
      </c>
      <c r="I6" t="s">
        <v>32</v>
      </c>
      <c r="J6" t="s">
        <v>35</v>
      </c>
      <c r="K6" t="s">
        <v>33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34</v>
      </c>
      <c r="R6" t="s">
        <v>36</v>
      </c>
    </row>
    <row r="8" spans="3:18" x14ac:dyDescent="0.25">
      <c r="E8" s="2" t="s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</row>
    <row r="9" spans="3:18" x14ac:dyDescent="0.25">
      <c r="E9" s="2" t="s">
        <v>2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Q9">
        <v>1</v>
      </c>
      <c r="R9">
        <v>1</v>
      </c>
    </row>
    <row r="10" spans="3:18" x14ac:dyDescent="0.25">
      <c r="E10" s="2" t="s">
        <v>3</v>
      </c>
      <c r="N10">
        <v>1</v>
      </c>
      <c r="O10">
        <v>1</v>
      </c>
      <c r="P10">
        <v>1</v>
      </c>
      <c r="R10">
        <v>1</v>
      </c>
    </row>
    <row r="11" spans="3:18" x14ac:dyDescent="0.25">
      <c r="E11" s="2" t="s">
        <v>4</v>
      </c>
      <c r="O11">
        <v>1</v>
      </c>
      <c r="P11">
        <v>1</v>
      </c>
      <c r="R11">
        <v>1</v>
      </c>
    </row>
    <row r="12" spans="3:18" x14ac:dyDescent="0.25">
      <c r="E12" s="2" t="s">
        <v>5</v>
      </c>
      <c r="F12" s="1"/>
      <c r="I12">
        <v>1</v>
      </c>
      <c r="J12">
        <v>1</v>
      </c>
      <c r="N12">
        <v>1</v>
      </c>
      <c r="Q12">
        <v>1</v>
      </c>
    </row>
    <row r="13" spans="3:18" x14ac:dyDescent="0.25">
      <c r="E13" s="2" t="s">
        <v>6</v>
      </c>
      <c r="I13">
        <v>1</v>
      </c>
      <c r="N13">
        <v>1</v>
      </c>
      <c r="Q13">
        <v>1</v>
      </c>
    </row>
    <row r="14" spans="3:18" x14ac:dyDescent="0.25">
      <c r="E14" s="2" t="s">
        <v>7</v>
      </c>
      <c r="I14">
        <v>1</v>
      </c>
      <c r="N14">
        <v>1</v>
      </c>
      <c r="Q14">
        <v>1</v>
      </c>
    </row>
    <row r="16" spans="3:18" x14ac:dyDescent="0.25">
      <c r="C16" s="3" t="s">
        <v>8</v>
      </c>
    </row>
    <row r="18" spans="3:18" x14ac:dyDescent="0.25">
      <c r="E18" s="2" t="s">
        <v>9</v>
      </c>
      <c r="I18">
        <v>1</v>
      </c>
      <c r="J18">
        <v>1</v>
      </c>
      <c r="N18">
        <v>1</v>
      </c>
      <c r="O18">
        <v>1</v>
      </c>
      <c r="P18">
        <v>1</v>
      </c>
      <c r="R18">
        <v>1</v>
      </c>
    </row>
    <row r="19" spans="3:18" x14ac:dyDescent="0.25">
      <c r="E19" s="2" t="s">
        <v>10</v>
      </c>
      <c r="J19">
        <v>1</v>
      </c>
      <c r="N19">
        <v>1</v>
      </c>
      <c r="O19">
        <v>1</v>
      </c>
    </row>
    <row r="20" spans="3:18" x14ac:dyDescent="0.25">
      <c r="E20" s="2" t="s">
        <v>11</v>
      </c>
      <c r="J20">
        <v>1</v>
      </c>
      <c r="N20">
        <v>1</v>
      </c>
    </row>
    <row r="21" spans="3:18" x14ac:dyDescent="0.25">
      <c r="E21" s="2" t="s">
        <v>12</v>
      </c>
      <c r="J21">
        <v>1</v>
      </c>
      <c r="N21">
        <v>1</v>
      </c>
      <c r="O21">
        <v>1</v>
      </c>
    </row>
    <row r="22" spans="3:18" x14ac:dyDescent="0.25">
      <c r="E22" s="2" t="s">
        <v>13</v>
      </c>
      <c r="J22">
        <v>1</v>
      </c>
      <c r="N22">
        <v>1</v>
      </c>
      <c r="O22">
        <v>1</v>
      </c>
    </row>
    <row r="23" spans="3:18" x14ac:dyDescent="0.25">
      <c r="E23" s="2" t="s">
        <v>14</v>
      </c>
      <c r="J23">
        <v>1</v>
      </c>
      <c r="N23">
        <v>1</v>
      </c>
    </row>
    <row r="25" spans="3:18" x14ac:dyDescent="0.25">
      <c r="C25" s="3" t="s">
        <v>15</v>
      </c>
    </row>
    <row r="27" spans="3:18" x14ac:dyDescent="0.25">
      <c r="E27" s="2" t="s">
        <v>16</v>
      </c>
      <c r="I27">
        <v>1</v>
      </c>
      <c r="N27">
        <v>1</v>
      </c>
      <c r="O27">
        <v>1</v>
      </c>
      <c r="P27">
        <v>1</v>
      </c>
      <c r="R27">
        <v>1</v>
      </c>
    </row>
    <row r="28" spans="3:18" x14ac:dyDescent="0.25">
      <c r="E28" s="2" t="s">
        <v>17</v>
      </c>
      <c r="I28">
        <v>1</v>
      </c>
      <c r="N28">
        <v>1</v>
      </c>
      <c r="O28">
        <v>1</v>
      </c>
      <c r="P28">
        <v>1</v>
      </c>
    </row>
    <row r="29" spans="3:18" x14ac:dyDescent="0.25">
      <c r="E29" s="2" t="s">
        <v>18</v>
      </c>
      <c r="I29">
        <v>1</v>
      </c>
      <c r="N29">
        <v>1</v>
      </c>
      <c r="O29">
        <v>1</v>
      </c>
      <c r="P29">
        <v>1</v>
      </c>
    </row>
    <row r="30" spans="3:18" x14ac:dyDescent="0.25">
      <c r="E30" s="2" t="s">
        <v>19</v>
      </c>
      <c r="I30">
        <v>1</v>
      </c>
      <c r="N30">
        <v>1</v>
      </c>
      <c r="O30">
        <v>1</v>
      </c>
      <c r="P30">
        <v>1</v>
      </c>
    </row>
    <row r="32" spans="3:18" x14ac:dyDescent="0.25">
      <c r="C32" s="3" t="s">
        <v>25</v>
      </c>
    </row>
    <row r="34" spans="5:18" x14ac:dyDescent="0.25">
      <c r="E34" s="2" t="s">
        <v>20</v>
      </c>
      <c r="I34">
        <v>1</v>
      </c>
      <c r="N34">
        <v>1</v>
      </c>
      <c r="O34">
        <v>1</v>
      </c>
      <c r="P34">
        <v>1</v>
      </c>
    </row>
    <row r="35" spans="5:18" x14ac:dyDescent="0.25">
      <c r="E35" s="2" t="s">
        <v>21</v>
      </c>
      <c r="I35">
        <v>1</v>
      </c>
      <c r="N35">
        <v>1</v>
      </c>
      <c r="O35">
        <v>1</v>
      </c>
      <c r="P35">
        <v>1</v>
      </c>
      <c r="R35">
        <v>1</v>
      </c>
    </row>
    <row r="36" spans="5:18" x14ac:dyDescent="0.25">
      <c r="E36" s="2" t="s">
        <v>22</v>
      </c>
      <c r="I36">
        <v>1</v>
      </c>
      <c r="N36">
        <v>1</v>
      </c>
      <c r="O36">
        <v>1</v>
      </c>
      <c r="P36">
        <v>1</v>
      </c>
    </row>
    <row r="37" spans="5:18" x14ac:dyDescent="0.25">
      <c r="E37" s="2" t="s">
        <v>23</v>
      </c>
      <c r="I37">
        <v>1</v>
      </c>
      <c r="N37">
        <v>1</v>
      </c>
      <c r="O37">
        <v>1</v>
      </c>
      <c r="P37">
        <v>1</v>
      </c>
      <c r="R37">
        <v>1</v>
      </c>
    </row>
    <row r="38" spans="5:18" x14ac:dyDescent="0.25">
      <c r="E38" s="2" t="s">
        <v>24</v>
      </c>
      <c r="I38">
        <v>1</v>
      </c>
      <c r="N38">
        <v>1</v>
      </c>
      <c r="O38">
        <v>1</v>
      </c>
      <c r="P38">
        <v>1</v>
      </c>
    </row>
  </sheetData>
  <mergeCells count="1">
    <mergeCell ref="C1:G3"/>
  </mergeCells>
  <pageMargins left="0.7" right="0.7" top="0.75" bottom="0.75" header="0.3" footer="0.3"/>
  <pageSetup scale="7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R38"/>
  <sheetViews>
    <sheetView topLeftCell="A22" workbookViewId="0">
      <selection activeCell="B16" sqref="B16:E38"/>
    </sheetView>
  </sheetViews>
  <sheetFormatPr defaultRowHeight="15" x14ac:dyDescent="0.25"/>
  <cols>
    <col min="10" max="10" width="9.85546875" customWidth="1"/>
    <col min="14" max="14" width="11.7109375" customWidth="1"/>
  </cols>
  <sheetData>
    <row r="1" spans="3:18" x14ac:dyDescent="0.25">
      <c r="C1" s="61" t="s">
        <v>0</v>
      </c>
      <c r="D1" s="55"/>
      <c r="E1" s="55"/>
      <c r="F1" s="55"/>
      <c r="G1" s="55"/>
    </row>
    <row r="2" spans="3:18" x14ac:dyDescent="0.25">
      <c r="C2" s="55"/>
      <c r="D2" s="55"/>
      <c r="E2" s="55"/>
      <c r="F2" s="55"/>
      <c r="G2" s="55"/>
    </row>
    <row r="3" spans="3:18" x14ac:dyDescent="0.25">
      <c r="C3" s="55"/>
      <c r="D3" s="55"/>
      <c r="E3" s="55"/>
      <c r="F3" s="55"/>
      <c r="G3" s="55"/>
    </row>
    <row r="4" spans="3:18" x14ac:dyDescent="0.25">
      <c r="C4" s="3"/>
      <c r="E4" s="2"/>
    </row>
    <row r="5" spans="3:18" x14ac:dyDescent="0.25">
      <c r="C5" s="3"/>
      <c r="E5" s="2"/>
      <c r="I5" t="s">
        <v>40</v>
      </c>
    </row>
    <row r="6" spans="3:18" x14ac:dyDescent="0.25">
      <c r="C6" s="3" t="s">
        <v>39</v>
      </c>
      <c r="E6" s="2"/>
      <c r="I6" t="s">
        <v>32</v>
      </c>
      <c r="J6" t="s">
        <v>35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34</v>
      </c>
      <c r="R6" t="s">
        <v>36</v>
      </c>
    </row>
    <row r="7" spans="3:18" x14ac:dyDescent="0.25">
      <c r="C7" s="3"/>
      <c r="E7" s="2"/>
    </row>
    <row r="8" spans="3:18" x14ac:dyDescent="0.25">
      <c r="C8" s="3"/>
      <c r="E8" s="2" t="s">
        <v>1</v>
      </c>
      <c r="I8" s="4">
        <v>0</v>
      </c>
      <c r="J8" s="4">
        <v>1</v>
      </c>
      <c r="K8" s="4">
        <v>0.5</v>
      </c>
      <c r="L8" s="4">
        <v>2</v>
      </c>
      <c r="M8" s="4">
        <v>1</v>
      </c>
      <c r="N8" s="4">
        <v>0.8</v>
      </c>
      <c r="O8" s="4">
        <v>1.5</v>
      </c>
      <c r="P8" s="4">
        <v>0</v>
      </c>
      <c r="Q8" s="4">
        <v>0.2</v>
      </c>
      <c r="R8" s="4">
        <v>0</v>
      </c>
    </row>
    <row r="9" spans="3:18" x14ac:dyDescent="0.25">
      <c r="C9" s="3"/>
      <c r="E9" s="2" t="s">
        <v>2</v>
      </c>
      <c r="I9" s="4">
        <v>0</v>
      </c>
      <c r="J9" s="4">
        <v>1</v>
      </c>
      <c r="K9" s="4">
        <v>0.5</v>
      </c>
      <c r="L9" s="4">
        <v>2</v>
      </c>
      <c r="M9" s="4">
        <v>1</v>
      </c>
      <c r="N9" s="4">
        <v>0.8</v>
      </c>
      <c r="O9" s="4">
        <v>1.5</v>
      </c>
      <c r="P9" s="4">
        <v>0</v>
      </c>
      <c r="Q9" s="4">
        <v>0.2</v>
      </c>
      <c r="R9" s="4">
        <v>0</v>
      </c>
    </row>
    <row r="10" spans="3:18" x14ac:dyDescent="0.25">
      <c r="C10" s="3"/>
      <c r="E10" s="2" t="s">
        <v>3</v>
      </c>
      <c r="I10" s="4">
        <v>0</v>
      </c>
      <c r="J10" s="4">
        <v>1</v>
      </c>
      <c r="K10" s="4">
        <v>0.5</v>
      </c>
      <c r="L10" s="4">
        <v>2</v>
      </c>
      <c r="M10" s="4">
        <v>1</v>
      </c>
      <c r="N10" s="4">
        <v>0.8</v>
      </c>
      <c r="O10" s="4">
        <v>1.5</v>
      </c>
      <c r="P10" s="4">
        <v>0</v>
      </c>
      <c r="Q10" s="4">
        <v>0.2</v>
      </c>
      <c r="R10" s="4">
        <v>0</v>
      </c>
    </row>
    <row r="11" spans="3:18" x14ac:dyDescent="0.25">
      <c r="C11" s="3"/>
      <c r="E11" s="2" t="s">
        <v>4</v>
      </c>
      <c r="I11" s="4">
        <v>0</v>
      </c>
      <c r="J11" s="4">
        <v>1</v>
      </c>
      <c r="K11" s="4">
        <v>0.5</v>
      </c>
      <c r="L11" s="4">
        <v>2</v>
      </c>
      <c r="M11" s="4">
        <v>1</v>
      </c>
      <c r="N11" s="4">
        <v>0.8</v>
      </c>
      <c r="O11" s="4">
        <v>1.5</v>
      </c>
      <c r="P11" s="4">
        <v>0</v>
      </c>
      <c r="Q11" s="4">
        <v>0.2</v>
      </c>
      <c r="R11" s="4">
        <v>0</v>
      </c>
    </row>
    <row r="12" spans="3:18" x14ac:dyDescent="0.25">
      <c r="C12" s="3"/>
      <c r="E12" s="2" t="s">
        <v>5</v>
      </c>
      <c r="F12" s="1"/>
      <c r="I12" s="4">
        <v>0</v>
      </c>
      <c r="J12" s="4">
        <v>1</v>
      </c>
      <c r="K12" s="4">
        <v>0.5</v>
      </c>
      <c r="L12" s="4">
        <v>2</v>
      </c>
      <c r="M12" s="4">
        <v>1</v>
      </c>
      <c r="N12" s="4">
        <v>0.8</v>
      </c>
      <c r="O12" s="4">
        <v>1.5</v>
      </c>
      <c r="P12" s="4">
        <v>0</v>
      </c>
      <c r="Q12" s="4">
        <v>0.2</v>
      </c>
      <c r="R12" s="4">
        <v>0</v>
      </c>
    </row>
    <row r="13" spans="3:18" x14ac:dyDescent="0.25">
      <c r="C13" s="3"/>
      <c r="E13" s="2" t="s">
        <v>6</v>
      </c>
      <c r="I13" s="4">
        <v>0</v>
      </c>
      <c r="J13" s="4">
        <v>1</v>
      </c>
      <c r="K13" s="4">
        <v>0.5</v>
      </c>
      <c r="L13" s="4">
        <v>2</v>
      </c>
      <c r="M13" s="4">
        <v>1</v>
      </c>
      <c r="N13" s="4">
        <v>0.8</v>
      </c>
      <c r="O13" s="4">
        <v>1.5</v>
      </c>
      <c r="P13" s="4">
        <v>0</v>
      </c>
      <c r="Q13" s="4">
        <v>0.2</v>
      </c>
      <c r="R13" s="4">
        <v>0</v>
      </c>
    </row>
    <row r="14" spans="3:18" x14ac:dyDescent="0.25">
      <c r="C14" s="3"/>
      <c r="E14" s="2" t="s">
        <v>7</v>
      </c>
      <c r="I14" s="4">
        <v>0</v>
      </c>
      <c r="J14" s="4">
        <v>1</v>
      </c>
      <c r="K14" s="4">
        <v>0.5</v>
      </c>
      <c r="L14" s="4">
        <v>2</v>
      </c>
      <c r="M14" s="4">
        <v>1</v>
      </c>
      <c r="N14" s="4">
        <v>0.8</v>
      </c>
      <c r="O14" s="4">
        <v>1.5</v>
      </c>
      <c r="P14" s="4">
        <v>0</v>
      </c>
      <c r="Q14" s="4">
        <v>0.2</v>
      </c>
      <c r="R14" s="4">
        <v>0</v>
      </c>
    </row>
    <row r="15" spans="3:18" x14ac:dyDescent="0.25">
      <c r="C15" s="3"/>
      <c r="E15" s="2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3:18" x14ac:dyDescent="0.25">
      <c r="C16" s="3" t="s">
        <v>8</v>
      </c>
      <c r="E16" s="2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3:18" x14ac:dyDescent="0.25">
      <c r="C17" s="3"/>
      <c r="E17" s="2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3:18" x14ac:dyDescent="0.25">
      <c r="C18" s="3"/>
      <c r="E18" s="2" t="s">
        <v>9</v>
      </c>
      <c r="I18" s="4">
        <v>0</v>
      </c>
      <c r="J18" s="4">
        <v>1</v>
      </c>
      <c r="K18" s="4"/>
      <c r="L18" s="4"/>
      <c r="M18" s="4"/>
      <c r="N18" s="4">
        <v>1</v>
      </c>
      <c r="O18" s="4">
        <v>1</v>
      </c>
      <c r="P18" s="4">
        <v>1</v>
      </c>
      <c r="Q18" s="4"/>
      <c r="R18" s="4">
        <v>1</v>
      </c>
    </row>
    <row r="19" spans="3:18" x14ac:dyDescent="0.25">
      <c r="C19" s="3"/>
      <c r="E19" s="2" t="s">
        <v>10</v>
      </c>
      <c r="I19" s="4">
        <v>0</v>
      </c>
      <c r="J19" s="4">
        <v>1</v>
      </c>
      <c r="K19" s="4"/>
      <c r="L19" s="4"/>
      <c r="M19" s="4"/>
      <c r="N19" s="4">
        <v>1</v>
      </c>
      <c r="O19" s="4">
        <v>1</v>
      </c>
      <c r="P19" s="4"/>
      <c r="Q19" s="4"/>
      <c r="R19" s="4"/>
    </row>
    <row r="20" spans="3:18" x14ac:dyDescent="0.25">
      <c r="C20" s="3"/>
      <c r="E20" s="2" t="s">
        <v>11</v>
      </c>
      <c r="I20" s="4">
        <v>0</v>
      </c>
      <c r="J20" s="4">
        <v>1</v>
      </c>
      <c r="K20" s="4"/>
      <c r="L20" s="4"/>
      <c r="M20" s="4"/>
      <c r="N20" s="4">
        <v>1</v>
      </c>
      <c r="O20" s="4"/>
      <c r="P20" s="4"/>
      <c r="Q20" s="4"/>
      <c r="R20" s="4"/>
    </row>
    <row r="21" spans="3:18" x14ac:dyDescent="0.25">
      <c r="C21" s="3"/>
      <c r="E21" s="2" t="s">
        <v>12</v>
      </c>
      <c r="I21" s="4">
        <v>0</v>
      </c>
      <c r="J21" s="4">
        <v>1</v>
      </c>
      <c r="K21" s="4"/>
      <c r="L21" s="4"/>
      <c r="M21" s="4"/>
      <c r="N21" s="4">
        <v>1</v>
      </c>
      <c r="O21" s="4">
        <v>1</v>
      </c>
      <c r="P21" s="4"/>
      <c r="Q21" s="4"/>
      <c r="R21" s="4"/>
    </row>
    <row r="22" spans="3:18" x14ac:dyDescent="0.25">
      <c r="C22" s="3"/>
      <c r="E22" s="2" t="s">
        <v>13</v>
      </c>
      <c r="I22" s="4">
        <v>0</v>
      </c>
      <c r="J22" s="4">
        <v>1</v>
      </c>
      <c r="K22" s="4"/>
      <c r="L22" s="4"/>
      <c r="M22" s="4"/>
      <c r="N22" s="4">
        <v>1</v>
      </c>
      <c r="O22" s="4">
        <v>1</v>
      </c>
      <c r="P22" s="4"/>
      <c r="Q22" s="4"/>
      <c r="R22" s="4"/>
    </row>
    <row r="23" spans="3:18" x14ac:dyDescent="0.25">
      <c r="C23" s="3"/>
      <c r="E23" s="2" t="s">
        <v>14</v>
      </c>
      <c r="I23" s="4">
        <v>0</v>
      </c>
      <c r="J23" s="4">
        <v>1</v>
      </c>
      <c r="K23" s="4"/>
      <c r="L23" s="4"/>
      <c r="M23" s="4"/>
      <c r="N23" s="4">
        <v>1</v>
      </c>
      <c r="O23" s="4"/>
      <c r="P23" s="4"/>
      <c r="Q23" s="4"/>
      <c r="R23" s="4"/>
    </row>
    <row r="24" spans="3:18" x14ac:dyDescent="0.25">
      <c r="C24" s="3"/>
      <c r="E24" s="2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3:18" x14ac:dyDescent="0.25">
      <c r="C25" s="3" t="s">
        <v>15</v>
      </c>
      <c r="E25" s="2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3:18" x14ac:dyDescent="0.25">
      <c r="C26" s="3"/>
      <c r="E26" s="2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8" x14ac:dyDescent="0.25">
      <c r="C27" s="3"/>
      <c r="E27" s="2" t="s">
        <v>16</v>
      </c>
      <c r="I27" s="4">
        <v>20</v>
      </c>
      <c r="J27" s="4"/>
      <c r="K27" s="4"/>
      <c r="L27" s="4"/>
      <c r="M27" s="4"/>
      <c r="N27" s="4">
        <v>1</v>
      </c>
      <c r="O27" s="4">
        <v>1</v>
      </c>
      <c r="P27" s="4">
        <v>1</v>
      </c>
      <c r="Q27" s="4"/>
      <c r="R27" s="4">
        <v>1</v>
      </c>
    </row>
    <row r="28" spans="3:18" x14ac:dyDescent="0.25">
      <c r="C28" s="3"/>
      <c r="E28" s="2" t="s">
        <v>17</v>
      </c>
      <c r="I28" s="4">
        <v>15</v>
      </c>
      <c r="J28" s="4"/>
      <c r="K28" s="4"/>
      <c r="L28" s="4"/>
      <c r="M28" s="4"/>
      <c r="N28" s="4">
        <v>1</v>
      </c>
      <c r="O28" s="4">
        <v>1</v>
      </c>
      <c r="P28" s="4">
        <v>1</v>
      </c>
      <c r="Q28" s="4"/>
      <c r="R28" s="4"/>
    </row>
    <row r="29" spans="3:18" x14ac:dyDescent="0.25">
      <c r="C29" s="3"/>
      <c r="E29" s="2" t="s">
        <v>18</v>
      </c>
      <c r="I29" s="4">
        <v>15</v>
      </c>
      <c r="J29" s="4"/>
      <c r="K29" s="4"/>
      <c r="L29" s="4"/>
      <c r="M29" s="4"/>
      <c r="N29" s="4">
        <v>1</v>
      </c>
      <c r="O29" s="4">
        <v>1</v>
      </c>
      <c r="P29" s="4">
        <v>1</v>
      </c>
      <c r="Q29" s="4"/>
      <c r="R29" s="4"/>
    </row>
    <row r="30" spans="3:18" x14ac:dyDescent="0.25">
      <c r="C30" s="3"/>
      <c r="E30" s="2" t="s">
        <v>19</v>
      </c>
      <c r="I30" s="4">
        <v>15</v>
      </c>
      <c r="J30" s="4"/>
      <c r="K30" s="4"/>
      <c r="L30" s="4"/>
      <c r="M30" s="4"/>
      <c r="N30" s="4">
        <v>1</v>
      </c>
      <c r="O30" s="4">
        <v>1</v>
      </c>
      <c r="P30" s="4">
        <v>1</v>
      </c>
      <c r="Q30" s="4"/>
      <c r="R30" s="4"/>
    </row>
    <row r="31" spans="3:18" x14ac:dyDescent="0.25">
      <c r="C31" s="3"/>
      <c r="E31" s="2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3:18" x14ac:dyDescent="0.25">
      <c r="C32" s="3" t="s">
        <v>25</v>
      </c>
      <c r="E32" s="2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3:18" x14ac:dyDescent="0.25">
      <c r="C33" s="3"/>
      <c r="E33" s="2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8" x14ac:dyDescent="0.25">
      <c r="C34" s="3"/>
      <c r="E34" s="2" t="s">
        <v>20</v>
      </c>
      <c r="I34" s="4">
        <v>0</v>
      </c>
      <c r="J34" s="4"/>
      <c r="K34" s="4"/>
      <c r="L34" s="4"/>
      <c r="M34" s="4"/>
      <c r="N34" s="4">
        <v>1</v>
      </c>
      <c r="O34" s="4">
        <v>1</v>
      </c>
      <c r="P34" s="4">
        <v>1</v>
      </c>
      <c r="Q34" s="4"/>
      <c r="R34" s="4"/>
    </row>
    <row r="35" spans="3:18" x14ac:dyDescent="0.25">
      <c r="C35" s="3"/>
      <c r="E35" s="2" t="s">
        <v>21</v>
      </c>
      <c r="I35" s="4">
        <v>0</v>
      </c>
      <c r="J35" s="4"/>
      <c r="K35" s="4"/>
      <c r="L35" s="4"/>
      <c r="M35" s="4"/>
      <c r="N35" s="4">
        <v>1</v>
      </c>
      <c r="O35" s="4">
        <v>1</v>
      </c>
      <c r="P35" s="4">
        <v>1</v>
      </c>
      <c r="Q35" s="4"/>
      <c r="R35" s="4">
        <v>1</v>
      </c>
    </row>
    <row r="36" spans="3:18" x14ac:dyDescent="0.25">
      <c r="C36" s="3"/>
      <c r="E36" s="2" t="s">
        <v>22</v>
      </c>
      <c r="I36" s="4">
        <v>0</v>
      </c>
      <c r="J36" s="4"/>
      <c r="K36" s="4"/>
      <c r="L36" s="4"/>
      <c r="M36" s="4"/>
      <c r="N36" s="4">
        <v>1</v>
      </c>
      <c r="O36" s="4">
        <v>1</v>
      </c>
      <c r="P36" s="4">
        <v>1</v>
      </c>
      <c r="Q36" s="4"/>
      <c r="R36" s="4"/>
    </row>
    <row r="37" spans="3:18" x14ac:dyDescent="0.25">
      <c r="C37" s="3"/>
      <c r="E37" s="2" t="s">
        <v>23</v>
      </c>
      <c r="I37" s="4">
        <v>0</v>
      </c>
      <c r="J37" s="4"/>
      <c r="K37" s="4"/>
      <c r="L37" s="4"/>
      <c r="M37" s="4"/>
      <c r="N37" s="4">
        <v>1</v>
      </c>
      <c r="O37" s="4">
        <v>1</v>
      </c>
      <c r="P37" s="4">
        <v>1</v>
      </c>
      <c r="Q37" s="4"/>
      <c r="R37" s="4">
        <v>1</v>
      </c>
    </row>
    <row r="38" spans="3:18" x14ac:dyDescent="0.25">
      <c r="C38" s="3"/>
      <c r="E38" s="2" t="s">
        <v>24</v>
      </c>
      <c r="I38" s="4">
        <v>0</v>
      </c>
      <c r="J38" s="4"/>
      <c r="K38" s="4"/>
      <c r="L38" s="4"/>
      <c r="M38" s="4"/>
      <c r="N38" s="4">
        <v>1</v>
      </c>
      <c r="O38" s="4">
        <v>1</v>
      </c>
      <c r="P38" s="4">
        <v>1</v>
      </c>
      <c r="Q38" s="4"/>
      <c r="R38" s="4"/>
    </row>
  </sheetData>
  <mergeCells count="1">
    <mergeCell ref="C1:G3"/>
  </mergeCells>
  <pageMargins left="0.7" right="0.7" top="0.75" bottom="0.75" header="0.3" footer="0.3"/>
  <pageSetup scale="81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S40"/>
  <sheetViews>
    <sheetView workbookViewId="0">
      <selection activeCell="I6" sqref="I6:R6"/>
    </sheetView>
  </sheetViews>
  <sheetFormatPr defaultRowHeight="15" x14ac:dyDescent="0.25"/>
  <cols>
    <col min="10" max="10" width="10.140625" customWidth="1"/>
    <col min="14" max="14" width="11.28515625" customWidth="1"/>
  </cols>
  <sheetData>
    <row r="1" spans="3:19" x14ac:dyDescent="0.25">
      <c r="C1" s="61" t="s">
        <v>0</v>
      </c>
      <c r="D1" s="55"/>
      <c r="E1" s="55"/>
      <c r="F1" s="55"/>
      <c r="G1" s="55"/>
    </row>
    <row r="2" spans="3:19" x14ac:dyDescent="0.25">
      <c r="C2" s="55"/>
      <c r="D2" s="55"/>
      <c r="E2" s="55"/>
      <c r="F2" s="55"/>
      <c r="G2" s="55"/>
    </row>
    <row r="3" spans="3:19" x14ac:dyDescent="0.25">
      <c r="C3" s="55"/>
      <c r="D3" s="55"/>
      <c r="E3" s="55"/>
      <c r="F3" s="55"/>
      <c r="G3" s="55"/>
    </row>
    <row r="4" spans="3:19" x14ac:dyDescent="0.25">
      <c r="C4" s="3"/>
      <c r="E4" s="2"/>
    </row>
    <row r="5" spans="3:19" x14ac:dyDescent="0.25">
      <c r="C5" s="3"/>
      <c r="E5" s="2"/>
      <c r="I5" t="s">
        <v>40</v>
      </c>
    </row>
    <row r="6" spans="3:19" x14ac:dyDescent="0.25">
      <c r="C6" s="3" t="s">
        <v>87</v>
      </c>
      <c r="E6" s="2"/>
      <c r="I6" t="s">
        <v>32</v>
      </c>
      <c r="J6" t="s">
        <v>35</v>
      </c>
      <c r="K6" t="s">
        <v>26</v>
      </c>
      <c r="L6" t="s">
        <v>27</v>
      </c>
      <c r="M6" t="s">
        <v>28</v>
      </c>
      <c r="N6" t="s">
        <v>29</v>
      </c>
      <c r="O6" t="s">
        <v>30</v>
      </c>
      <c r="P6" t="s">
        <v>31</v>
      </c>
      <c r="Q6" t="s">
        <v>34</v>
      </c>
      <c r="R6" t="s">
        <v>36</v>
      </c>
    </row>
    <row r="7" spans="3:19" x14ac:dyDescent="0.25">
      <c r="C7" s="3"/>
      <c r="E7" s="2"/>
      <c r="S7" s="5" t="s">
        <v>41</v>
      </c>
    </row>
    <row r="8" spans="3:19" x14ac:dyDescent="0.25">
      <c r="C8" s="3"/>
      <c r="E8" s="2" t="s">
        <v>90</v>
      </c>
      <c r="I8" s="4">
        <v>0</v>
      </c>
      <c r="J8" s="4">
        <v>0.03</v>
      </c>
      <c r="K8" s="4">
        <v>0.68</v>
      </c>
      <c r="L8" s="4"/>
      <c r="M8" s="4"/>
      <c r="N8" s="4">
        <v>0.05</v>
      </c>
      <c r="O8" s="4"/>
      <c r="P8" s="4"/>
      <c r="Q8" s="4"/>
      <c r="R8" s="4"/>
      <c r="S8" s="10">
        <f>SUM(I8:R8)</f>
        <v>0.76000000000000012</v>
      </c>
    </row>
    <row r="9" spans="3:19" x14ac:dyDescent="0.25">
      <c r="C9" s="3"/>
      <c r="E9" s="2" t="s">
        <v>1</v>
      </c>
      <c r="I9" s="4">
        <v>0.1</v>
      </c>
      <c r="J9" s="4">
        <v>0.03</v>
      </c>
      <c r="K9" s="4">
        <v>0.68</v>
      </c>
      <c r="L9" s="4">
        <v>0.84</v>
      </c>
      <c r="M9" s="4">
        <v>0.1</v>
      </c>
      <c r="N9" s="4">
        <v>0.15</v>
      </c>
      <c r="O9" s="4">
        <v>0</v>
      </c>
      <c r="P9" s="4">
        <f>SUM('cost per item'!P8*Expenditures!P8)</f>
        <v>0</v>
      </c>
      <c r="Q9" s="4">
        <v>0.05</v>
      </c>
      <c r="R9" s="8">
        <f>SUM('cost per item'!R8*Expenditures!R8)</f>
        <v>0</v>
      </c>
      <c r="S9" s="10">
        <f>SUM(I9:R9)</f>
        <v>1.95</v>
      </c>
    </row>
    <row r="10" spans="3:19" x14ac:dyDescent="0.25">
      <c r="C10" s="3"/>
      <c r="E10" s="2" t="s">
        <v>2</v>
      </c>
      <c r="I10" s="4">
        <v>0.1</v>
      </c>
      <c r="J10" s="4">
        <v>0.03</v>
      </c>
      <c r="K10" s="4">
        <v>0.68</v>
      </c>
      <c r="L10" s="4">
        <v>0.84</v>
      </c>
      <c r="M10" s="4">
        <v>0.1</v>
      </c>
      <c r="N10" s="4">
        <v>0.15</v>
      </c>
      <c r="O10" s="4">
        <f>SUM('cost per item'!O9*Expenditures!O9)</f>
        <v>0</v>
      </c>
      <c r="P10" s="4">
        <f>SUM('cost per item'!P9*Expenditures!P9)</f>
        <v>0</v>
      </c>
      <c r="Q10" s="4">
        <v>0.05</v>
      </c>
      <c r="R10" s="8">
        <f>SUM('cost per item'!R9*Expenditures!R9)</f>
        <v>0</v>
      </c>
      <c r="S10" s="10">
        <f t="shared" ref="S10:S15" si="0">SUM(I10:R10)</f>
        <v>1.95</v>
      </c>
    </row>
    <row r="11" spans="3:19" x14ac:dyDescent="0.25">
      <c r="C11" s="3"/>
      <c r="E11" s="2" t="s">
        <v>3</v>
      </c>
      <c r="I11" s="4">
        <f>SUM('cost per item'!I10*Expenditures!I10)</f>
        <v>0</v>
      </c>
      <c r="J11" s="4">
        <v>0.03</v>
      </c>
      <c r="K11" s="4">
        <f>SUM('cost per item'!K10*Expenditures!K10)</f>
        <v>0</v>
      </c>
      <c r="L11" s="4">
        <f>SUM('cost per item'!L10*Expenditures!L10)</f>
        <v>0</v>
      </c>
      <c r="M11" s="4">
        <f>SUM('cost per item'!M10*Expenditures!M10)</f>
        <v>0</v>
      </c>
      <c r="N11" s="4">
        <v>0.15</v>
      </c>
      <c r="O11" s="4">
        <f>SUM('cost per item'!O10*Expenditures!O10)</f>
        <v>1.5</v>
      </c>
      <c r="P11" s="4">
        <f>SUM('cost per item'!P10*Expenditures!P10)</f>
        <v>0</v>
      </c>
      <c r="Q11" s="4">
        <f>SUM('cost per item'!Q10*Expenditures!Q10)</f>
        <v>0</v>
      </c>
      <c r="R11" s="8">
        <f>SUM('cost per item'!R10*Expenditures!R10)</f>
        <v>0</v>
      </c>
      <c r="S11" s="10">
        <f t="shared" si="0"/>
        <v>1.68</v>
      </c>
    </row>
    <row r="12" spans="3:19" x14ac:dyDescent="0.25">
      <c r="C12" s="3"/>
      <c r="E12" s="2" t="s">
        <v>4</v>
      </c>
      <c r="I12" s="4">
        <f>SUM('cost per item'!I11*Expenditures!I11)</f>
        <v>0</v>
      </c>
      <c r="J12" s="4">
        <v>0.03</v>
      </c>
      <c r="K12" s="4">
        <f>SUM('cost per item'!K11*Expenditures!K11)</f>
        <v>0</v>
      </c>
      <c r="L12" s="4">
        <f>SUM('cost per item'!L11*Expenditures!L11)</f>
        <v>0</v>
      </c>
      <c r="M12" s="4">
        <f>SUM('cost per item'!M11*Expenditures!M11)</f>
        <v>0</v>
      </c>
      <c r="N12" s="4">
        <f>SUM('cost per item'!N11*Expenditures!N11)</f>
        <v>0</v>
      </c>
      <c r="O12" s="4">
        <f>SUM('cost per item'!O11*Expenditures!O11)</f>
        <v>1.5</v>
      </c>
      <c r="P12" s="4">
        <f>SUM('cost per item'!P11*Expenditures!P11)</f>
        <v>0</v>
      </c>
      <c r="Q12" s="4">
        <f>SUM('cost per item'!Q11*Expenditures!Q11)</f>
        <v>0</v>
      </c>
      <c r="R12" s="8">
        <f>SUM('cost per item'!R11*Expenditures!R11)</f>
        <v>0</v>
      </c>
      <c r="S12" s="10">
        <f t="shared" si="0"/>
        <v>1.53</v>
      </c>
    </row>
    <row r="13" spans="3:19" x14ac:dyDescent="0.25">
      <c r="C13" s="3"/>
      <c r="E13" s="2" t="s">
        <v>5</v>
      </c>
      <c r="F13" s="1"/>
      <c r="I13" s="4" t="s">
        <v>88</v>
      </c>
      <c r="J13" s="4">
        <v>0.03</v>
      </c>
      <c r="K13" s="4">
        <f>SUM('cost per item'!K12*Expenditures!K12)</f>
        <v>0</v>
      </c>
      <c r="L13" s="4">
        <f>SUM('cost per item'!L12*Expenditures!L12)</f>
        <v>0</v>
      </c>
      <c r="M13" s="4">
        <f>SUM('cost per item'!M12*Expenditures!M12)</f>
        <v>0</v>
      </c>
      <c r="N13" s="4">
        <v>0.15</v>
      </c>
      <c r="O13" s="4">
        <f>SUM('cost per item'!O12*Expenditures!O12)</f>
        <v>0</v>
      </c>
      <c r="P13" s="4">
        <f>SUM('cost per item'!P12*Expenditures!P12)</f>
        <v>0</v>
      </c>
      <c r="Q13" s="4">
        <v>0.05</v>
      </c>
      <c r="R13" s="8">
        <f>SUM('cost per item'!R12*Expenditures!R12)</f>
        <v>0</v>
      </c>
      <c r="S13" s="10">
        <f t="shared" si="0"/>
        <v>0.22999999999999998</v>
      </c>
    </row>
    <row r="14" spans="3:19" x14ac:dyDescent="0.25">
      <c r="C14" s="3"/>
      <c r="E14" s="2" t="s">
        <v>6</v>
      </c>
      <c r="I14" s="4">
        <f>SUM('cost per item'!I13*Expenditures!I13)</f>
        <v>0</v>
      </c>
      <c r="J14" s="4">
        <v>0.03</v>
      </c>
      <c r="K14" s="4">
        <f>SUM('cost per item'!K13*Expenditures!K13)</f>
        <v>0</v>
      </c>
      <c r="L14" s="4">
        <f>SUM('cost per item'!L13*Expenditures!L13)</f>
        <v>0</v>
      </c>
      <c r="M14" s="4">
        <f>SUM('cost per item'!M13*Expenditures!M13)</f>
        <v>0</v>
      </c>
      <c r="N14" s="4">
        <v>0.15</v>
      </c>
      <c r="O14" s="4">
        <f>SUM('cost per item'!O13*Expenditures!O13)</f>
        <v>0</v>
      </c>
      <c r="P14" s="4">
        <f>SUM('cost per item'!P13*Expenditures!P13)</f>
        <v>0</v>
      </c>
      <c r="Q14" s="4">
        <v>0.05</v>
      </c>
      <c r="R14" s="8">
        <f>SUM('cost per item'!R13*Expenditures!R13)</f>
        <v>0</v>
      </c>
      <c r="S14" s="10">
        <f t="shared" si="0"/>
        <v>0.22999999999999998</v>
      </c>
    </row>
    <row r="15" spans="3:19" ht="15.75" thickBot="1" x14ac:dyDescent="0.3">
      <c r="C15" s="3"/>
      <c r="E15" s="2" t="s">
        <v>7</v>
      </c>
      <c r="I15" s="7">
        <f>SUM('cost per item'!I14*Expenditures!I14)</f>
        <v>0</v>
      </c>
      <c r="J15" s="7">
        <v>0.03</v>
      </c>
      <c r="K15" s="7">
        <f>SUM('cost per item'!K14*Expenditures!K14)</f>
        <v>0</v>
      </c>
      <c r="L15" s="7">
        <f>SUM('cost per item'!L14*Expenditures!L14)</f>
        <v>0</v>
      </c>
      <c r="M15" s="7">
        <f>SUM('cost per item'!M14*Expenditures!M14)</f>
        <v>0</v>
      </c>
      <c r="N15" s="7">
        <v>0.15</v>
      </c>
      <c r="O15" s="7">
        <f>SUM('cost per item'!O14*Expenditures!O14)</f>
        <v>0</v>
      </c>
      <c r="P15" s="7">
        <f>SUM('cost per item'!P14*Expenditures!P14)</f>
        <v>0</v>
      </c>
      <c r="Q15" s="7">
        <v>0.05</v>
      </c>
      <c r="R15" s="9">
        <f>SUM('cost per item'!R14*Expenditures!R14)</f>
        <v>0</v>
      </c>
      <c r="S15" s="10">
        <f t="shared" si="0"/>
        <v>0.22999999999999998</v>
      </c>
    </row>
    <row r="16" spans="3:19" ht="15.75" thickBot="1" x14ac:dyDescent="0.3">
      <c r="C16" s="3"/>
      <c r="E16" s="2"/>
      <c r="H16" s="5" t="s">
        <v>41</v>
      </c>
      <c r="I16" s="6">
        <f>SUM(I9:I15)</f>
        <v>0.2</v>
      </c>
      <c r="J16" s="6">
        <f t="shared" ref="J16:R16" si="1">SUM(J9:J15)</f>
        <v>0.21</v>
      </c>
      <c r="K16" s="6">
        <f t="shared" si="1"/>
        <v>1.36</v>
      </c>
      <c r="L16" s="6">
        <f t="shared" si="1"/>
        <v>1.68</v>
      </c>
      <c r="M16" s="6">
        <f t="shared" si="1"/>
        <v>0.2</v>
      </c>
      <c r="N16" s="6">
        <f t="shared" si="1"/>
        <v>0.9</v>
      </c>
      <c r="O16" s="6">
        <f t="shared" si="1"/>
        <v>3</v>
      </c>
      <c r="P16" s="6">
        <f t="shared" si="1"/>
        <v>0</v>
      </c>
      <c r="Q16" s="6">
        <f t="shared" si="1"/>
        <v>0.25</v>
      </c>
      <c r="R16" s="6">
        <f t="shared" si="1"/>
        <v>0</v>
      </c>
      <c r="S16" s="11">
        <f>SUM(I16:R16)</f>
        <v>7.8000000000000007</v>
      </c>
    </row>
    <row r="17" spans="3:19" x14ac:dyDescent="0.25">
      <c r="C17" s="3" t="s">
        <v>8</v>
      </c>
      <c r="E17" s="2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3:19" x14ac:dyDescent="0.25">
      <c r="C18" s="3"/>
      <c r="E18" s="2"/>
      <c r="I18" s="4"/>
      <c r="J18" s="4"/>
      <c r="K18" s="4"/>
      <c r="L18" s="4"/>
      <c r="M18" s="4"/>
      <c r="N18" s="4"/>
      <c r="O18" s="4"/>
      <c r="P18" s="4"/>
      <c r="Q18" s="4"/>
      <c r="R18" s="4"/>
      <c r="S18" s="5" t="s">
        <v>41</v>
      </c>
    </row>
    <row r="19" spans="3:19" x14ac:dyDescent="0.25">
      <c r="C19" s="3"/>
      <c r="E19" s="2" t="s">
        <v>9</v>
      </c>
      <c r="I19" s="4">
        <f>SUM('cost per item'!I18*Expenditures!I18)</f>
        <v>0</v>
      </c>
      <c r="J19" s="4">
        <f>SUM('cost per item'!J18*Expenditures!J18)</f>
        <v>1</v>
      </c>
      <c r="K19" s="4">
        <f>SUM('cost per item'!K18*Expenditures!K18)</f>
        <v>0</v>
      </c>
      <c r="L19" s="4">
        <f>SUM('cost per item'!L18*Expenditures!L18)</f>
        <v>0</v>
      </c>
      <c r="M19" s="4">
        <f>SUM('cost per item'!M18*Expenditures!M18)</f>
        <v>0</v>
      </c>
      <c r="N19" s="4">
        <f>SUM('cost per item'!N18*Expenditures!N18)</f>
        <v>1</v>
      </c>
      <c r="O19" s="4">
        <f>SUM('cost per item'!O18*Expenditures!O18)</f>
        <v>1</v>
      </c>
      <c r="P19" s="4">
        <f>SUM('cost per item'!P18*Expenditures!P18)</f>
        <v>1</v>
      </c>
      <c r="Q19" s="4">
        <f>SUM('cost per item'!Q18*Expenditures!Q18)</f>
        <v>0</v>
      </c>
      <c r="R19" s="8">
        <f>SUM('cost per item'!R18*Expenditures!R18)</f>
        <v>1</v>
      </c>
      <c r="S19" s="10">
        <f t="shared" ref="S19:S24" si="2">SUM(I19:R19)</f>
        <v>5</v>
      </c>
    </row>
    <row r="20" spans="3:19" x14ac:dyDescent="0.25">
      <c r="C20" s="3"/>
      <c r="E20" s="2" t="s">
        <v>10</v>
      </c>
      <c r="I20" s="4">
        <f>SUM('cost per item'!I19*Expenditures!I19)</f>
        <v>0</v>
      </c>
      <c r="J20" s="4">
        <f>SUM('cost per item'!J19*Expenditures!J19)</f>
        <v>1</v>
      </c>
      <c r="K20" s="4">
        <f>SUM('cost per item'!K19*Expenditures!K19)</f>
        <v>0</v>
      </c>
      <c r="L20" s="4">
        <f>SUM('cost per item'!L19*Expenditures!L19)</f>
        <v>0</v>
      </c>
      <c r="M20" s="4">
        <f>SUM('cost per item'!M19*Expenditures!M19)</f>
        <v>0</v>
      </c>
      <c r="N20" s="4">
        <f>SUM('cost per item'!N19*Expenditures!N19)</f>
        <v>1</v>
      </c>
      <c r="O20" s="4">
        <f>SUM('cost per item'!O19*Expenditures!O19)</f>
        <v>1</v>
      </c>
      <c r="P20" s="4">
        <f>SUM('cost per item'!P19*Expenditures!P19)</f>
        <v>0</v>
      </c>
      <c r="Q20" s="4">
        <f>SUM('cost per item'!Q19*Expenditures!Q19)</f>
        <v>0</v>
      </c>
      <c r="R20" s="8">
        <f>SUM('cost per item'!R19*Expenditures!R19)</f>
        <v>0</v>
      </c>
      <c r="S20" s="10">
        <f t="shared" si="2"/>
        <v>3</v>
      </c>
    </row>
    <row r="21" spans="3:19" x14ac:dyDescent="0.25">
      <c r="C21" s="3"/>
      <c r="E21" s="2" t="s">
        <v>11</v>
      </c>
      <c r="I21" s="4">
        <f>SUM('cost per item'!I20*Expenditures!I20)</f>
        <v>0</v>
      </c>
      <c r="J21" s="4">
        <f>SUM('cost per item'!J20*Expenditures!J20)</f>
        <v>1</v>
      </c>
      <c r="K21" s="4">
        <f>SUM('cost per item'!K20*Expenditures!K20)</f>
        <v>0</v>
      </c>
      <c r="L21" s="4">
        <f>SUM('cost per item'!L20*Expenditures!L20)</f>
        <v>0</v>
      </c>
      <c r="M21" s="4">
        <f>SUM('cost per item'!M20*Expenditures!M20)</f>
        <v>0</v>
      </c>
      <c r="N21" s="4">
        <f>SUM('cost per item'!N20*Expenditures!N20)</f>
        <v>1</v>
      </c>
      <c r="O21" s="4">
        <f>SUM('cost per item'!O20*Expenditures!O20)</f>
        <v>0</v>
      </c>
      <c r="P21" s="4">
        <f>SUM('cost per item'!P20*Expenditures!P20)</f>
        <v>0</v>
      </c>
      <c r="Q21" s="4">
        <f>SUM('cost per item'!Q20*Expenditures!Q20)</f>
        <v>0</v>
      </c>
      <c r="R21" s="8">
        <f>SUM('cost per item'!R20*Expenditures!R20)</f>
        <v>0</v>
      </c>
      <c r="S21" s="10">
        <f t="shared" si="2"/>
        <v>2</v>
      </c>
    </row>
    <row r="22" spans="3:19" x14ac:dyDescent="0.25">
      <c r="C22" s="3"/>
      <c r="E22" s="2" t="s">
        <v>12</v>
      </c>
      <c r="I22" s="4">
        <f>SUM('cost per item'!I21*Expenditures!I21)</f>
        <v>0</v>
      </c>
      <c r="J22" s="4">
        <f>SUM('cost per item'!J21*Expenditures!J21)</f>
        <v>1</v>
      </c>
      <c r="K22" s="4">
        <f>SUM('cost per item'!K21*Expenditures!K21)</f>
        <v>0</v>
      </c>
      <c r="L22" s="4">
        <f>SUM('cost per item'!L21*Expenditures!L21)</f>
        <v>0</v>
      </c>
      <c r="M22" s="4">
        <f>SUM('cost per item'!M21*Expenditures!M21)</f>
        <v>0</v>
      </c>
      <c r="N22" s="4">
        <f>SUM('cost per item'!N21*Expenditures!N21)</f>
        <v>1</v>
      </c>
      <c r="O22" s="4">
        <f>SUM('cost per item'!O21*Expenditures!O21)</f>
        <v>1</v>
      </c>
      <c r="P22" s="4">
        <f>SUM('cost per item'!P21*Expenditures!P21)</f>
        <v>0</v>
      </c>
      <c r="Q22" s="4">
        <f>SUM('cost per item'!Q21*Expenditures!Q21)</f>
        <v>0</v>
      </c>
      <c r="R22" s="8">
        <f>SUM('cost per item'!R21*Expenditures!R21)</f>
        <v>0</v>
      </c>
      <c r="S22" s="10">
        <f t="shared" si="2"/>
        <v>3</v>
      </c>
    </row>
    <row r="23" spans="3:19" x14ac:dyDescent="0.25">
      <c r="C23" s="3"/>
      <c r="E23" s="2" t="s">
        <v>13</v>
      </c>
      <c r="I23" s="4">
        <f>SUM('cost per item'!I22*Expenditures!I22)</f>
        <v>0</v>
      </c>
      <c r="J23" s="4">
        <f>SUM('cost per item'!J22*Expenditures!J22)</f>
        <v>1</v>
      </c>
      <c r="K23" s="4">
        <f>SUM('cost per item'!K22*Expenditures!K22)</f>
        <v>0</v>
      </c>
      <c r="L23" s="4">
        <f>SUM('cost per item'!L22*Expenditures!L22)</f>
        <v>0</v>
      </c>
      <c r="M23" s="4">
        <f>SUM('cost per item'!M22*Expenditures!M22)</f>
        <v>0</v>
      </c>
      <c r="N23" s="4">
        <f>SUM('cost per item'!N22*Expenditures!N22)</f>
        <v>1</v>
      </c>
      <c r="O23" s="4">
        <f>SUM('cost per item'!O22*Expenditures!O22)</f>
        <v>1</v>
      </c>
      <c r="P23" s="4">
        <f>SUM('cost per item'!P22*Expenditures!P22)</f>
        <v>0</v>
      </c>
      <c r="Q23" s="4">
        <f>SUM('cost per item'!Q22*Expenditures!Q22)</f>
        <v>0</v>
      </c>
      <c r="R23" s="8">
        <f>SUM('cost per item'!R22*Expenditures!R22)</f>
        <v>0</v>
      </c>
      <c r="S23" s="10">
        <f t="shared" si="2"/>
        <v>3</v>
      </c>
    </row>
    <row r="24" spans="3:19" ht="15.75" thickBot="1" x14ac:dyDescent="0.3">
      <c r="C24" s="3"/>
      <c r="E24" s="2" t="s">
        <v>14</v>
      </c>
      <c r="I24" s="7">
        <f>SUM('cost per item'!I23*Expenditures!I23)</f>
        <v>0</v>
      </c>
      <c r="J24" s="7">
        <f>SUM('cost per item'!J23*Expenditures!J23)</f>
        <v>1</v>
      </c>
      <c r="K24" s="7">
        <f>SUM('cost per item'!K23*Expenditures!K23)</f>
        <v>0</v>
      </c>
      <c r="L24" s="7">
        <f>SUM('cost per item'!L23*Expenditures!L23)</f>
        <v>0</v>
      </c>
      <c r="M24" s="7">
        <f>SUM('cost per item'!M23*Expenditures!M23)</f>
        <v>0</v>
      </c>
      <c r="N24" s="7">
        <f>SUM('cost per item'!N23*Expenditures!N23)</f>
        <v>1</v>
      </c>
      <c r="O24" s="7">
        <f>SUM('cost per item'!O23*Expenditures!O23)</f>
        <v>0</v>
      </c>
      <c r="P24" s="7">
        <f>SUM('cost per item'!P23*Expenditures!P23)</f>
        <v>0</v>
      </c>
      <c r="Q24" s="7">
        <f>SUM('cost per item'!Q23*Expenditures!Q23)</f>
        <v>0</v>
      </c>
      <c r="R24" s="9">
        <f>SUM('cost per item'!R23*Expenditures!R23)</f>
        <v>0</v>
      </c>
      <c r="S24" s="10">
        <f t="shared" si="2"/>
        <v>2</v>
      </c>
    </row>
    <row r="25" spans="3:19" ht="15.75" thickBot="1" x14ac:dyDescent="0.3">
      <c r="C25" s="3"/>
      <c r="E25" s="2"/>
      <c r="H25" s="5" t="s">
        <v>41</v>
      </c>
      <c r="I25" s="6">
        <f>SUM(I19:I24)</f>
        <v>0</v>
      </c>
      <c r="J25" s="6">
        <f t="shared" ref="J25:R25" si="3">SUM(J19:J24)</f>
        <v>6</v>
      </c>
      <c r="K25" s="6">
        <f t="shared" si="3"/>
        <v>0</v>
      </c>
      <c r="L25" s="6">
        <f t="shared" si="3"/>
        <v>0</v>
      </c>
      <c r="M25" s="6">
        <f t="shared" si="3"/>
        <v>0</v>
      </c>
      <c r="N25" s="6">
        <f t="shared" si="3"/>
        <v>6</v>
      </c>
      <c r="O25" s="6">
        <f t="shared" si="3"/>
        <v>4</v>
      </c>
      <c r="P25" s="6">
        <f t="shared" si="3"/>
        <v>1</v>
      </c>
      <c r="Q25" s="6">
        <f t="shared" si="3"/>
        <v>0</v>
      </c>
      <c r="R25" s="6">
        <f t="shared" si="3"/>
        <v>1</v>
      </c>
      <c r="S25" s="12"/>
    </row>
    <row r="26" spans="3:19" x14ac:dyDescent="0.25">
      <c r="C26" s="3" t="s">
        <v>15</v>
      </c>
      <c r="E26" s="2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3:19" x14ac:dyDescent="0.25">
      <c r="C27" s="3"/>
      <c r="E27" s="2"/>
      <c r="I27" s="4"/>
      <c r="J27" s="4"/>
      <c r="K27" s="4"/>
      <c r="L27" s="4"/>
      <c r="M27" s="4"/>
      <c r="N27" s="4"/>
      <c r="O27" s="4"/>
      <c r="P27" s="4"/>
      <c r="Q27" s="4"/>
      <c r="R27" s="4"/>
      <c r="S27" s="5" t="s">
        <v>41</v>
      </c>
    </row>
    <row r="28" spans="3:19" x14ac:dyDescent="0.25">
      <c r="C28" s="3"/>
      <c r="E28" s="2" t="s">
        <v>16</v>
      </c>
      <c r="I28" s="4">
        <f>SUM('cost per item'!I27*Expenditures!I27)</f>
        <v>20</v>
      </c>
      <c r="J28" s="4">
        <f>SUM('cost per item'!J27*Expenditures!J27)</f>
        <v>0</v>
      </c>
      <c r="K28" s="4">
        <f>SUM('cost per item'!K27*Expenditures!K27)</f>
        <v>0</v>
      </c>
      <c r="L28" s="4">
        <f>SUM('cost per item'!L27*Expenditures!L27)</f>
        <v>0</v>
      </c>
      <c r="M28" s="4">
        <f>SUM('cost per item'!M27*Expenditures!M27)</f>
        <v>0</v>
      </c>
      <c r="N28" s="4">
        <f>SUM('cost per item'!N27*Expenditures!N27)</f>
        <v>1</v>
      </c>
      <c r="O28" s="4">
        <f>SUM('cost per item'!O27*Expenditures!O27)</f>
        <v>1</v>
      </c>
      <c r="P28" s="4">
        <f>SUM('cost per item'!P27*Expenditures!P27)</f>
        <v>1</v>
      </c>
      <c r="Q28" s="4">
        <f>SUM('cost per item'!Q27*Expenditures!Q27)</f>
        <v>0</v>
      </c>
      <c r="R28" s="8">
        <f>SUM('cost per item'!R27*Expenditures!R27)</f>
        <v>1</v>
      </c>
      <c r="S28" s="10">
        <f t="shared" ref="S28:S31" si="4">SUM(I28:R28)</f>
        <v>24</v>
      </c>
    </row>
    <row r="29" spans="3:19" x14ac:dyDescent="0.25">
      <c r="C29" s="3"/>
      <c r="E29" s="2" t="s">
        <v>17</v>
      </c>
      <c r="I29" s="4">
        <f>SUM('cost per item'!I28*Expenditures!I28)</f>
        <v>15</v>
      </c>
      <c r="J29" s="4">
        <f>SUM('cost per item'!J28*Expenditures!J28)</f>
        <v>0</v>
      </c>
      <c r="K29" s="4">
        <f>SUM('cost per item'!K28*Expenditures!K28)</f>
        <v>0</v>
      </c>
      <c r="L29" s="4">
        <f>SUM('cost per item'!L28*Expenditures!L28)</f>
        <v>0</v>
      </c>
      <c r="M29" s="4">
        <f>SUM('cost per item'!M28*Expenditures!M28)</f>
        <v>0</v>
      </c>
      <c r="N29" s="4">
        <f>SUM('cost per item'!N28*Expenditures!N28)</f>
        <v>1</v>
      </c>
      <c r="O29" s="4">
        <f>SUM('cost per item'!O28*Expenditures!O28)</f>
        <v>1</v>
      </c>
      <c r="P29" s="4">
        <f>SUM('cost per item'!P28*Expenditures!P28)</f>
        <v>1</v>
      </c>
      <c r="Q29" s="4">
        <f>SUM('cost per item'!Q28*Expenditures!Q28)</f>
        <v>0</v>
      </c>
      <c r="R29" s="8">
        <f>SUM('cost per item'!R28*Expenditures!R28)</f>
        <v>0</v>
      </c>
      <c r="S29" s="10">
        <f t="shared" si="4"/>
        <v>18</v>
      </c>
    </row>
    <row r="30" spans="3:19" x14ac:dyDescent="0.25">
      <c r="C30" s="3"/>
      <c r="E30" s="2" t="s">
        <v>18</v>
      </c>
      <c r="I30" s="17">
        <f>SUM('cost per item'!I29*Expenditures!I29)</f>
        <v>15</v>
      </c>
      <c r="J30" s="17">
        <f>SUM('cost per item'!J29*Expenditures!J29)</f>
        <v>0</v>
      </c>
      <c r="K30" s="17">
        <f>SUM('cost per item'!K29*Expenditures!K29)</f>
        <v>0</v>
      </c>
      <c r="L30" s="17">
        <f>SUM('cost per item'!L29*Expenditures!L29)</f>
        <v>0</v>
      </c>
      <c r="M30" s="17">
        <f>SUM('cost per item'!M29*Expenditures!M29)</f>
        <v>0</v>
      </c>
      <c r="N30" s="17">
        <f>SUM('cost per item'!N29*Expenditures!N29)</f>
        <v>1</v>
      </c>
      <c r="O30" s="17">
        <f>SUM('cost per item'!O29*Expenditures!O29)</f>
        <v>1</v>
      </c>
      <c r="P30" s="17">
        <f>SUM('cost per item'!P29*Expenditures!P29)</f>
        <v>1</v>
      </c>
      <c r="Q30" s="17">
        <f>SUM('cost per item'!Q29*Expenditures!Q29)</f>
        <v>0</v>
      </c>
      <c r="R30" s="8">
        <f>SUM('cost per item'!R29*Expenditures!R29)</f>
        <v>0</v>
      </c>
      <c r="S30" s="10">
        <f t="shared" si="4"/>
        <v>18</v>
      </c>
    </row>
    <row r="31" spans="3:19" ht="15.75" thickBot="1" x14ac:dyDescent="0.3">
      <c r="C31" s="3"/>
      <c r="E31" s="2" t="s">
        <v>19</v>
      </c>
      <c r="I31" s="15">
        <f>SUM('cost per item'!I30*Expenditures!I30)</f>
        <v>15</v>
      </c>
      <c r="J31" s="15">
        <f>SUM('cost per item'!J30*Expenditures!J30)</f>
        <v>0</v>
      </c>
      <c r="K31" s="15">
        <f>SUM('cost per item'!K30*Expenditures!K30)</f>
        <v>0</v>
      </c>
      <c r="L31" s="15">
        <f>SUM('cost per item'!L30*Expenditures!L30)</f>
        <v>0</v>
      </c>
      <c r="M31" s="15">
        <f>SUM('cost per item'!M30*Expenditures!M30)</f>
        <v>0</v>
      </c>
      <c r="N31" s="15">
        <f>SUM('cost per item'!N30*Expenditures!N30)</f>
        <v>1</v>
      </c>
      <c r="O31" s="15">
        <f>SUM('cost per item'!O30*Expenditures!O30)</f>
        <v>1</v>
      </c>
      <c r="P31" s="15">
        <f>SUM('cost per item'!P30*Expenditures!P30)</f>
        <v>1</v>
      </c>
      <c r="Q31" s="15">
        <f>SUM('cost per item'!Q30*Expenditures!Q30)</f>
        <v>0</v>
      </c>
      <c r="R31" s="16">
        <f>SUM('cost per item'!R30*Expenditures!R30)</f>
        <v>0</v>
      </c>
      <c r="S31" s="10">
        <f t="shared" si="4"/>
        <v>18</v>
      </c>
    </row>
    <row r="32" spans="3:19" x14ac:dyDescent="0.25">
      <c r="C32" s="3"/>
      <c r="E32" s="2"/>
      <c r="H32" s="5" t="s">
        <v>41</v>
      </c>
      <c r="I32" s="6">
        <f>SUM(I28:I31)</f>
        <v>65</v>
      </c>
      <c r="J32" s="6">
        <f t="shared" ref="J32:R32" si="5">SUM(J28:J31)</f>
        <v>0</v>
      </c>
      <c r="K32" s="6">
        <f t="shared" si="5"/>
        <v>0</v>
      </c>
      <c r="L32" s="6">
        <f t="shared" si="5"/>
        <v>0</v>
      </c>
      <c r="M32" s="6">
        <f t="shared" si="5"/>
        <v>0</v>
      </c>
      <c r="N32" s="6">
        <f t="shared" si="5"/>
        <v>4</v>
      </c>
      <c r="O32" s="6">
        <f t="shared" si="5"/>
        <v>4</v>
      </c>
      <c r="P32" s="6">
        <f t="shared" si="5"/>
        <v>4</v>
      </c>
      <c r="Q32" s="6">
        <f t="shared" si="5"/>
        <v>0</v>
      </c>
      <c r="R32" s="6">
        <f t="shared" si="5"/>
        <v>1</v>
      </c>
      <c r="S32" s="6">
        <f>SUM(S28:S31)</f>
        <v>78</v>
      </c>
    </row>
    <row r="33" spans="3:19" x14ac:dyDescent="0.25">
      <c r="C33" s="3" t="s">
        <v>25</v>
      </c>
      <c r="E33" s="2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3:19" x14ac:dyDescent="0.25">
      <c r="C34" s="3"/>
      <c r="E34" s="2"/>
      <c r="I34" s="4"/>
      <c r="J34" s="4"/>
      <c r="K34" s="4"/>
      <c r="L34" s="4"/>
      <c r="M34" s="4"/>
      <c r="N34" s="4"/>
      <c r="O34" s="4"/>
      <c r="P34" s="4"/>
      <c r="Q34" s="4"/>
      <c r="R34" s="4"/>
      <c r="S34" s="5" t="s">
        <v>41</v>
      </c>
    </row>
    <row r="35" spans="3:19" x14ac:dyDescent="0.25">
      <c r="C35" s="3"/>
      <c r="E35" s="2" t="s">
        <v>20</v>
      </c>
      <c r="I35" s="4">
        <f>SUM('cost per item'!I34*Expenditures!I34)</f>
        <v>0</v>
      </c>
      <c r="J35" s="4">
        <f>SUM('cost per item'!J34*Expenditures!J34)</f>
        <v>0</v>
      </c>
      <c r="K35" s="4">
        <f>SUM('cost per item'!K34*Expenditures!K34)</f>
        <v>0</v>
      </c>
      <c r="L35" s="4">
        <f>SUM('cost per item'!L34*Expenditures!L34)</f>
        <v>0</v>
      </c>
      <c r="M35" s="4">
        <f>SUM('cost per item'!M34*Expenditures!M34)</f>
        <v>0</v>
      </c>
      <c r="N35" s="4">
        <f>SUM('cost per item'!N34*Expenditures!N34)</f>
        <v>1</v>
      </c>
      <c r="O35" s="4">
        <f>SUM('cost per item'!O34*Expenditures!O34)</f>
        <v>1</v>
      </c>
      <c r="P35" s="4">
        <f>SUM('cost per item'!P34*Expenditures!P34)</f>
        <v>1</v>
      </c>
      <c r="Q35" s="4">
        <f>SUM('cost per item'!Q34*Expenditures!Q34)</f>
        <v>0</v>
      </c>
      <c r="R35" s="8">
        <f>SUM('cost per item'!R34*Expenditures!R34)</f>
        <v>0</v>
      </c>
      <c r="S35" s="10">
        <f t="shared" ref="S35:S39" si="6">SUM(I35:R35)</f>
        <v>3</v>
      </c>
    </row>
    <row r="36" spans="3:19" x14ac:dyDescent="0.25">
      <c r="C36" s="3"/>
      <c r="E36" s="2" t="s">
        <v>21</v>
      </c>
      <c r="I36" s="4">
        <f>SUM('cost per item'!I35*Expenditures!I35)</f>
        <v>0</v>
      </c>
      <c r="J36" s="4">
        <f>SUM('cost per item'!J35*Expenditures!J35)</f>
        <v>0</v>
      </c>
      <c r="K36" s="4">
        <f>SUM('cost per item'!K35*Expenditures!K35)</f>
        <v>0</v>
      </c>
      <c r="L36" s="4">
        <f>SUM('cost per item'!L35*Expenditures!L35)</f>
        <v>0</v>
      </c>
      <c r="M36" s="4">
        <f>SUM('cost per item'!M35*Expenditures!M35)</f>
        <v>0</v>
      </c>
      <c r="N36" s="4">
        <f>SUM('cost per item'!N35*Expenditures!N35)</f>
        <v>1</v>
      </c>
      <c r="O36" s="4">
        <f>SUM('cost per item'!O35*Expenditures!O35)</f>
        <v>1</v>
      </c>
      <c r="P36" s="4">
        <f>SUM('cost per item'!P35*Expenditures!P35)</f>
        <v>1</v>
      </c>
      <c r="Q36" s="4">
        <f>SUM('cost per item'!Q35*Expenditures!Q35)</f>
        <v>0</v>
      </c>
      <c r="R36" s="8">
        <f>SUM('cost per item'!R35*Expenditures!R35)</f>
        <v>1</v>
      </c>
      <c r="S36" s="10">
        <f t="shared" si="6"/>
        <v>4</v>
      </c>
    </row>
    <row r="37" spans="3:19" x14ac:dyDescent="0.25">
      <c r="C37" s="3"/>
      <c r="E37" s="2" t="s">
        <v>22</v>
      </c>
      <c r="I37" s="4">
        <f>SUM('cost per item'!I36*Expenditures!I36)</f>
        <v>0</v>
      </c>
      <c r="J37" s="4">
        <f>SUM('cost per item'!J36*Expenditures!J36)</f>
        <v>0</v>
      </c>
      <c r="K37" s="4">
        <f>SUM('cost per item'!K36*Expenditures!K36)</f>
        <v>0</v>
      </c>
      <c r="L37" s="4">
        <f>SUM('cost per item'!L36*Expenditures!L36)</f>
        <v>0</v>
      </c>
      <c r="M37" s="4">
        <f>SUM('cost per item'!M36*Expenditures!M36)</f>
        <v>0</v>
      </c>
      <c r="N37" s="4">
        <f>SUM('cost per item'!N36*Expenditures!N36)</f>
        <v>1</v>
      </c>
      <c r="O37" s="4">
        <f>SUM('cost per item'!O36*Expenditures!O36)</f>
        <v>1</v>
      </c>
      <c r="P37" s="4">
        <f>SUM('cost per item'!P36*Expenditures!P36)</f>
        <v>1</v>
      </c>
      <c r="Q37" s="4">
        <f>SUM('cost per item'!Q36*Expenditures!Q36)</f>
        <v>0</v>
      </c>
      <c r="R37" s="8">
        <f>SUM('cost per item'!R36*Expenditures!R36)</f>
        <v>0</v>
      </c>
      <c r="S37" s="10">
        <f t="shared" si="6"/>
        <v>3</v>
      </c>
    </row>
    <row r="38" spans="3:19" x14ac:dyDescent="0.25">
      <c r="C38" s="3"/>
      <c r="E38" s="2" t="s">
        <v>23</v>
      </c>
      <c r="I38" s="4">
        <f>SUM('cost per item'!I37*Expenditures!I37)</f>
        <v>0</v>
      </c>
      <c r="J38" s="4">
        <f>SUM('cost per item'!J37*Expenditures!J37)</f>
        <v>0</v>
      </c>
      <c r="K38" s="4">
        <f>SUM('cost per item'!K37*Expenditures!K37)</f>
        <v>0</v>
      </c>
      <c r="L38" s="4">
        <f>SUM('cost per item'!L37*Expenditures!L37)</f>
        <v>0</v>
      </c>
      <c r="M38" s="4">
        <f>SUM('cost per item'!M37*Expenditures!M37)</f>
        <v>0</v>
      </c>
      <c r="N38" s="4">
        <f>SUM('cost per item'!N37*Expenditures!N37)</f>
        <v>1</v>
      </c>
      <c r="O38" s="4">
        <f>SUM('cost per item'!O37*Expenditures!O37)</f>
        <v>1</v>
      </c>
      <c r="P38" s="4">
        <f>SUM('cost per item'!P37*Expenditures!P37)</f>
        <v>1</v>
      </c>
      <c r="Q38" s="4">
        <f>SUM('cost per item'!Q37*Expenditures!Q37)</f>
        <v>0</v>
      </c>
      <c r="R38" s="8">
        <f>SUM('cost per item'!R37*Expenditures!R37)</f>
        <v>1</v>
      </c>
      <c r="S38" s="10">
        <f t="shared" si="6"/>
        <v>4</v>
      </c>
    </row>
    <row r="39" spans="3:19" ht="15.75" thickBot="1" x14ac:dyDescent="0.3">
      <c r="C39" s="3"/>
      <c r="E39" s="2" t="s">
        <v>24</v>
      </c>
      <c r="I39" s="13">
        <f>SUM('cost per item'!I38*Expenditures!I38)</f>
        <v>0</v>
      </c>
      <c r="J39" s="13">
        <f>SUM('cost per item'!J38*Expenditures!J38)</f>
        <v>0</v>
      </c>
      <c r="K39" s="13">
        <f>SUM('cost per item'!K38*Expenditures!K38)</f>
        <v>0</v>
      </c>
      <c r="L39" s="13">
        <f>SUM('cost per item'!L38*Expenditures!L38)</f>
        <v>0</v>
      </c>
      <c r="M39" s="13">
        <f>SUM('cost per item'!M38*Expenditures!M38)</f>
        <v>0</v>
      </c>
      <c r="N39" s="13">
        <f>SUM('cost per item'!N38*Expenditures!N38)</f>
        <v>1</v>
      </c>
      <c r="O39" s="13">
        <f>SUM('cost per item'!O38*Expenditures!O38)</f>
        <v>1</v>
      </c>
      <c r="P39" s="13">
        <f>SUM('cost per item'!P38*Expenditures!P38)</f>
        <v>1</v>
      </c>
      <c r="Q39" s="13">
        <f>SUM('cost per item'!Q38*Expenditures!Q38)</f>
        <v>0</v>
      </c>
      <c r="R39" s="14">
        <f>SUM('cost per item'!R38*Expenditures!R38)</f>
        <v>0</v>
      </c>
      <c r="S39" s="10">
        <f t="shared" si="6"/>
        <v>3</v>
      </c>
    </row>
    <row r="40" spans="3:19" ht="15.75" thickBot="1" x14ac:dyDescent="0.3">
      <c r="H40" s="5" t="s">
        <v>41</v>
      </c>
      <c r="I40" s="10">
        <f>SUM(I35:I39)</f>
        <v>0</v>
      </c>
      <c r="J40" s="10">
        <f t="shared" ref="J40:S40" si="7">SUM(J35:J39)</f>
        <v>0</v>
      </c>
      <c r="K40" s="10">
        <f t="shared" si="7"/>
        <v>0</v>
      </c>
      <c r="L40" s="10">
        <f t="shared" si="7"/>
        <v>0</v>
      </c>
      <c r="M40" s="10">
        <f t="shared" si="7"/>
        <v>0</v>
      </c>
      <c r="N40" s="10">
        <f t="shared" si="7"/>
        <v>5</v>
      </c>
      <c r="O40" s="10">
        <f t="shared" si="7"/>
        <v>5</v>
      </c>
      <c r="P40" s="10">
        <f t="shared" si="7"/>
        <v>5</v>
      </c>
      <c r="Q40" s="10">
        <f t="shared" si="7"/>
        <v>0</v>
      </c>
      <c r="R40" s="10">
        <f t="shared" si="7"/>
        <v>2</v>
      </c>
      <c r="S40" s="11">
        <f t="shared" si="7"/>
        <v>17</v>
      </c>
    </row>
  </sheetData>
  <mergeCells count="1">
    <mergeCell ref="C1:G3"/>
  </mergeCells>
  <pageMargins left="0.7" right="0.7" top="0.75" bottom="0.75" header="0.3" footer="0.3"/>
  <pageSetup scale="7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zoomScale="62" zoomScaleNormal="62" workbookViewId="0">
      <selection activeCell="R9" sqref="R9"/>
    </sheetView>
  </sheetViews>
  <sheetFormatPr defaultRowHeight="15" x14ac:dyDescent="0.25"/>
  <cols>
    <col min="4" max="4" width="12.5703125" customWidth="1"/>
    <col min="5" max="5" width="9.42578125" bestFit="1" customWidth="1"/>
    <col min="6" max="6" width="16.7109375" customWidth="1"/>
    <col min="7" max="7" width="31.28515625" bestFit="1" customWidth="1"/>
    <col min="8" max="8" width="31.28515625" customWidth="1"/>
    <col min="9" max="9" width="19.42578125" bestFit="1" customWidth="1"/>
    <col min="10" max="10" width="14.42578125" bestFit="1" customWidth="1"/>
    <col min="11" max="11" width="11.28515625" bestFit="1" customWidth="1"/>
    <col min="12" max="12" width="8.5703125" customWidth="1"/>
    <col min="13" max="13" width="8.140625" customWidth="1"/>
    <col min="14" max="15" width="10.85546875" bestFit="1" customWidth="1"/>
  </cols>
  <sheetData>
    <row r="1" spans="1:15" x14ac:dyDescent="0.25">
      <c r="A1" s="61" t="s">
        <v>0</v>
      </c>
      <c r="B1" s="55"/>
      <c r="C1" s="55"/>
      <c r="D1" s="55"/>
      <c r="E1" s="55"/>
    </row>
    <row r="2" spans="1:15" x14ac:dyDescent="0.25">
      <c r="A2" s="55"/>
      <c r="B2" s="55"/>
      <c r="C2" s="55"/>
      <c r="D2" s="55"/>
      <c r="E2" s="55"/>
    </row>
    <row r="3" spans="1:15" x14ac:dyDescent="0.25">
      <c r="A3" s="55"/>
      <c r="B3" s="55"/>
      <c r="C3" s="55"/>
      <c r="D3" s="55"/>
      <c r="E3" s="55"/>
    </row>
    <row r="4" spans="1:15" ht="15.75" thickBot="1" x14ac:dyDescent="0.3">
      <c r="A4" s="3"/>
      <c r="C4" s="2"/>
    </row>
    <row r="5" spans="1:15" ht="15.75" thickBot="1" x14ac:dyDescent="0.3">
      <c r="A5" s="3"/>
      <c r="B5" t="s">
        <v>103</v>
      </c>
      <c r="C5" s="2"/>
      <c r="D5" s="12">
        <v>500</v>
      </c>
      <c r="G5" t="s">
        <v>91</v>
      </c>
    </row>
    <row r="7" spans="1:15" x14ac:dyDescent="0.25">
      <c r="E7" t="s">
        <v>92</v>
      </c>
      <c r="K7" t="s">
        <v>97</v>
      </c>
      <c r="L7" t="s">
        <v>98</v>
      </c>
      <c r="M7" t="s">
        <v>99</v>
      </c>
      <c r="N7" t="s">
        <v>100</v>
      </c>
      <c r="O7" t="s">
        <v>101</v>
      </c>
    </row>
    <row r="9" spans="1:15" x14ac:dyDescent="0.25">
      <c r="E9" s="46" t="s">
        <v>105</v>
      </c>
    </row>
    <row r="10" spans="1:15" x14ac:dyDescent="0.25">
      <c r="A10" s="69"/>
      <c r="B10" s="69"/>
      <c r="C10" s="69"/>
      <c r="E10" t="s">
        <v>32</v>
      </c>
      <c r="F10" t="s">
        <v>93</v>
      </c>
      <c r="G10" t="s">
        <v>94</v>
      </c>
      <c r="H10" t="s">
        <v>104</v>
      </c>
      <c r="I10" t="s">
        <v>95</v>
      </c>
      <c r="J10" t="s">
        <v>96</v>
      </c>
      <c r="K10" t="s">
        <v>29</v>
      </c>
      <c r="L10" t="s">
        <v>30</v>
      </c>
      <c r="M10" t="s">
        <v>31</v>
      </c>
      <c r="N10" t="s">
        <v>34</v>
      </c>
      <c r="O10" t="s">
        <v>36</v>
      </c>
    </row>
    <row r="11" spans="1:15" x14ac:dyDescent="0.25">
      <c r="A11" s="2"/>
      <c r="B11" s="2"/>
      <c r="C11" s="2"/>
      <c r="D11" s="45" t="s">
        <v>102</v>
      </c>
      <c r="E11" s="4">
        <v>0.1</v>
      </c>
      <c r="F11" s="4">
        <v>0.03</v>
      </c>
      <c r="G11" s="4">
        <v>0.15</v>
      </c>
      <c r="H11" s="4">
        <v>0.38</v>
      </c>
      <c r="I11" s="4">
        <v>0.3</v>
      </c>
      <c r="J11" s="4">
        <v>0.15</v>
      </c>
      <c r="K11" s="4">
        <v>0.2</v>
      </c>
      <c r="L11" s="4">
        <v>0.35</v>
      </c>
      <c r="M11" s="4">
        <v>0.02</v>
      </c>
      <c r="N11" s="4">
        <v>0.05</v>
      </c>
      <c r="O11" s="4">
        <v>0</v>
      </c>
    </row>
    <row r="12" spans="1:15" x14ac:dyDescent="0.25">
      <c r="A12" s="2"/>
      <c r="B12" s="2"/>
      <c r="C12" s="2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x14ac:dyDescent="0.25">
      <c r="B13" s="2" t="s">
        <v>89</v>
      </c>
      <c r="C13" s="10">
        <f>SUM(C22)</f>
        <v>0.91000000000000014</v>
      </c>
      <c r="D13" s="29">
        <f>SUM($D$5*$C13)</f>
        <v>455.00000000000006</v>
      </c>
      <c r="E13" s="47">
        <v>1</v>
      </c>
      <c r="F13" s="47">
        <v>1</v>
      </c>
      <c r="G13" s="47">
        <v>1</v>
      </c>
      <c r="H13" s="47">
        <v>1</v>
      </c>
      <c r="I13" s="47"/>
      <c r="J13" s="47">
        <v>0</v>
      </c>
      <c r="K13" s="47">
        <v>1</v>
      </c>
      <c r="L13" s="47"/>
      <c r="M13" s="47"/>
      <c r="N13" s="47">
        <v>1</v>
      </c>
      <c r="O13" s="47"/>
    </row>
    <row r="14" spans="1:15" x14ac:dyDescent="0.25">
      <c r="B14" s="2" t="s">
        <v>1</v>
      </c>
      <c r="C14" s="10">
        <f t="shared" ref="C14:C20" si="0">SUM(C23)</f>
        <v>1.23</v>
      </c>
      <c r="D14" s="29">
        <f t="shared" ref="D14:D20" si="1">SUM($D$5*$C14)</f>
        <v>615</v>
      </c>
      <c r="E14" s="47">
        <v>1</v>
      </c>
      <c r="F14" s="47">
        <v>1</v>
      </c>
      <c r="G14" s="47">
        <v>1</v>
      </c>
      <c r="H14" s="47">
        <v>1</v>
      </c>
      <c r="I14" s="47">
        <v>1</v>
      </c>
      <c r="J14" s="47">
        <v>0</v>
      </c>
      <c r="K14" s="47">
        <v>1</v>
      </c>
      <c r="L14" s="47"/>
      <c r="M14" s="47">
        <v>1</v>
      </c>
      <c r="N14" s="47">
        <v>1</v>
      </c>
      <c r="O14" s="47"/>
    </row>
    <row r="15" spans="1:15" x14ac:dyDescent="0.25">
      <c r="B15" s="2" t="s">
        <v>2</v>
      </c>
      <c r="C15" s="10">
        <f t="shared" si="0"/>
        <v>1.06</v>
      </c>
      <c r="D15" s="29">
        <f t="shared" si="1"/>
        <v>530</v>
      </c>
      <c r="E15" s="47">
        <v>1</v>
      </c>
      <c r="F15" s="47">
        <v>1</v>
      </c>
      <c r="G15" s="47">
        <v>1</v>
      </c>
      <c r="H15" s="47">
        <v>1</v>
      </c>
      <c r="I15" s="47"/>
      <c r="J15" s="47">
        <v>1</v>
      </c>
      <c r="K15" s="47">
        <v>1</v>
      </c>
      <c r="L15" s="47"/>
      <c r="M15" s="47"/>
      <c r="N15" s="47">
        <v>1</v>
      </c>
      <c r="O15" s="47"/>
    </row>
    <row r="16" spans="1:15" x14ac:dyDescent="0.25">
      <c r="B16" s="2" t="s">
        <v>3</v>
      </c>
      <c r="C16" s="10">
        <f t="shared" si="0"/>
        <v>0.91</v>
      </c>
      <c r="D16" s="29">
        <f t="shared" si="1"/>
        <v>455</v>
      </c>
      <c r="E16" s="47">
        <v>0</v>
      </c>
      <c r="F16" s="47">
        <v>1</v>
      </c>
      <c r="G16" s="47">
        <v>1</v>
      </c>
      <c r="H16" s="47">
        <v>1</v>
      </c>
      <c r="I16" s="47"/>
      <c r="J16" s="47">
        <v>0</v>
      </c>
      <c r="K16" s="47">
        <v>1</v>
      </c>
      <c r="L16" s="47"/>
      <c r="M16" s="47">
        <v>5</v>
      </c>
      <c r="N16" s="47">
        <v>1</v>
      </c>
      <c r="O16" s="47"/>
    </row>
    <row r="17" spans="2:15" x14ac:dyDescent="0.25">
      <c r="B17" s="2" t="s">
        <v>4</v>
      </c>
      <c r="C17" s="10">
        <f t="shared" si="0"/>
        <v>0.81</v>
      </c>
      <c r="D17" s="29">
        <f t="shared" si="1"/>
        <v>405</v>
      </c>
      <c r="E17" s="47">
        <v>0</v>
      </c>
      <c r="F17" s="47">
        <v>1</v>
      </c>
      <c r="G17" s="47">
        <v>1</v>
      </c>
      <c r="H17" s="47">
        <v>1</v>
      </c>
      <c r="I17" s="47"/>
      <c r="J17" s="47">
        <v>0</v>
      </c>
      <c r="K17" s="47">
        <v>1</v>
      </c>
      <c r="L17" s="47"/>
      <c r="M17" s="47"/>
      <c r="N17" s="47">
        <v>1</v>
      </c>
      <c r="O17" s="47"/>
    </row>
    <row r="18" spans="2:15" x14ac:dyDescent="0.25">
      <c r="B18" s="2" t="s">
        <v>107</v>
      </c>
      <c r="C18" s="10">
        <f t="shared" si="0"/>
        <v>1</v>
      </c>
      <c r="D18" s="29">
        <f t="shared" si="1"/>
        <v>500</v>
      </c>
      <c r="E18" s="47">
        <v>1</v>
      </c>
      <c r="F18" s="47">
        <v>0</v>
      </c>
      <c r="G18" s="47">
        <v>2</v>
      </c>
      <c r="H18" s="47">
        <v>0</v>
      </c>
      <c r="I18" s="47"/>
      <c r="J18" s="47">
        <v>0</v>
      </c>
      <c r="K18" s="47">
        <v>2</v>
      </c>
      <c r="L18" s="47"/>
      <c r="M18" s="47"/>
      <c r="N18" s="47">
        <v>4</v>
      </c>
      <c r="O18" s="47"/>
    </row>
    <row r="19" spans="2:15" x14ac:dyDescent="0.25">
      <c r="B19" s="2" t="s">
        <v>108</v>
      </c>
      <c r="C19" s="10">
        <f t="shared" si="0"/>
        <v>2.08</v>
      </c>
      <c r="D19" s="29">
        <f t="shared" si="1"/>
        <v>1040</v>
      </c>
      <c r="E19" s="47">
        <v>1</v>
      </c>
      <c r="F19" s="47">
        <v>0</v>
      </c>
      <c r="G19" s="47">
        <v>2</v>
      </c>
      <c r="H19" s="47">
        <v>1</v>
      </c>
      <c r="I19" s="47">
        <v>1</v>
      </c>
      <c r="J19" s="47">
        <v>0</v>
      </c>
      <c r="K19" s="47">
        <v>4</v>
      </c>
      <c r="L19" s="47"/>
      <c r="M19" s="47"/>
      <c r="N19" s="47">
        <v>4</v>
      </c>
      <c r="O19" s="47"/>
    </row>
    <row r="20" spans="2:15" x14ac:dyDescent="0.25">
      <c r="B20" s="2" t="s">
        <v>106</v>
      </c>
      <c r="C20" s="10">
        <f t="shared" si="0"/>
        <v>0</v>
      </c>
      <c r="D20" s="29">
        <f t="shared" si="1"/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/>
    </row>
    <row r="21" spans="2:15" x14ac:dyDescent="0.25"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2:15" x14ac:dyDescent="0.25">
      <c r="B22" s="2" t="s">
        <v>89</v>
      </c>
      <c r="C22" s="29">
        <f>SUM(E22:O22)</f>
        <v>0.91000000000000014</v>
      </c>
      <c r="E22" s="29">
        <f>SUM(E$11*E13)</f>
        <v>0.1</v>
      </c>
      <c r="F22" s="29">
        <f t="shared" ref="F22:O22" si="2">SUM(F$11*F13)</f>
        <v>0.03</v>
      </c>
      <c r="G22" s="29">
        <f t="shared" si="2"/>
        <v>0.15</v>
      </c>
      <c r="H22" s="29">
        <f t="shared" si="2"/>
        <v>0.38</v>
      </c>
      <c r="I22" s="29">
        <f t="shared" si="2"/>
        <v>0</v>
      </c>
      <c r="J22" s="29">
        <f t="shared" si="2"/>
        <v>0</v>
      </c>
      <c r="K22" s="29">
        <f t="shared" si="2"/>
        <v>0.2</v>
      </c>
      <c r="L22" s="29">
        <f t="shared" si="2"/>
        <v>0</v>
      </c>
      <c r="M22" s="29">
        <f t="shared" si="2"/>
        <v>0</v>
      </c>
      <c r="N22" s="29">
        <f t="shared" si="2"/>
        <v>0.05</v>
      </c>
      <c r="O22" s="29">
        <f t="shared" si="2"/>
        <v>0</v>
      </c>
    </row>
    <row r="23" spans="2:15" x14ac:dyDescent="0.25">
      <c r="B23" s="2" t="s">
        <v>1</v>
      </c>
      <c r="C23" s="29">
        <f t="shared" ref="C23:C29" si="3">SUM(E23:O23)</f>
        <v>1.23</v>
      </c>
      <c r="E23" s="29">
        <f t="shared" ref="E23:O23" si="4">SUM(E$11*E14)</f>
        <v>0.1</v>
      </c>
      <c r="F23" s="29">
        <f t="shared" si="4"/>
        <v>0.03</v>
      </c>
      <c r="G23" s="29">
        <f t="shared" si="4"/>
        <v>0.15</v>
      </c>
      <c r="H23" s="29">
        <f t="shared" si="4"/>
        <v>0.38</v>
      </c>
      <c r="I23" s="29">
        <f t="shared" si="4"/>
        <v>0.3</v>
      </c>
      <c r="J23" s="29">
        <f t="shared" si="4"/>
        <v>0</v>
      </c>
      <c r="K23" s="29">
        <f t="shared" si="4"/>
        <v>0.2</v>
      </c>
      <c r="L23" s="29">
        <f t="shared" si="4"/>
        <v>0</v>
      </c>
      <c r="M23" s="29">
        <f t="shared" si="4"/>
        <v>0.02</v>
      </c>
      <c r="N23" s="29">
        <f t="shared" si="4"/>
        <v>0.05</v>
      </c>
      <c r="O23" s="29">
        <f t="shared" si="4"/>
        <v>0</v>
      </c>
    </row>
    <row r="24" spans="2:15" x14ac:dyDescent="0.25">
      <c r="B24" s="2" t="s">
        <v>2</v>
      </c>
      <c r="C24" s="29">
        <f t="shared" si="3"/>
        <v>1.06</v>
      </c>
      <c r="E24" s="29">
        <f t="shared" ref="E24:O24" si="5">SUM(E$11*E15)</f>
        <v>0.1</v>
      </c>
      <c r="F24" s="29">
        <f t="shared" si="5"/>
        <v>0.03</v>
      </c>
      <c r="G24" s="29">
        <f t="shared" si="5"/>
        <v>0.15</v>
      </c>
      <c r="H24" s="29">
        <f t="shared" si="5"/>
        <v>0.38</v>
      </c>
      <c r="I24" s="29">
        <f t="shared" si="5"/>
        <v>0</v>
      </c>
      <c r="J24" s="29">
        <f t="shared" si="5"/>
        <v>0.15</v>
      </c>
      <c r="K24" s="29">
        <f t="shared" si="5"/>
        <v>0.2</v>
      </c>
      <c r="L24" s="29">
        <f t="shared" si="5"/>
        <v>0</v>
      </c>
      <c r="M24" s="29">
        <f t="shared" si="5"/>
        <v>0</v>
      </c>
      <c r="N24" s="29">
        <f t="shared" si="5"/>
        <v>0.05</v>
      </c>
      <c r="O24" s="29">
        <f t="shared" si="5"/>
        <v>0</v>
      </c>
    </row>
    <row r="25" spans="2:15" x14ac:dyDescent="0.25">
      <c r="B25" s="2" t="s">
        <v>3</v>
      </c>
      <c r="C25" s="29">
        <f t="shared" si="3"/>
        <v>0.91</v>
      </c>
      <c r="E25" s="29">
        <f t="shared" ref="E25:O25" si="6">SUM(E$11*E16)</f>
        <v>0</v>
      </c>
      <c r="F25" s="29">
        <f t="shared" si="6"/>
        <v>0.03</v>
      </c>
      <c r="G25" s="29">
        <f t="shared" si="6"/>
        <v>0.15</v>
      </c>
      <c r="H25" s="29">
        <f t="shared" si="6"/>
        <v>0.38</v>
      </c>
      <c r="I25" s="29">
        <f t="shared" si="6"/>
        <v>0</v>
      </c>
      <c r="J25" s="29">
        <f t="shared" si="6"/>
        <v>0</v>
      </c>
      <c r="K25" s="29">
        <f t="shared" si="6"/>
        <v>0.2</v>
      </c>
      <c r="L25" s="29">
        <f t="shared" si="6"/>
        <v>0</v>
      </c>
      <c r="M25" s="29">
        <f t="shared" si="6"/>
        <v>0.1</v>
      </c>
      <c r="N25" s="29">
        <f t="shared" si="6"/>
        <v>0.05</v>
      </c>
      <c r="O25" s="29">
        <f t="shared" si="6"/>
        <v>0</v>
      </c>
    </row>
    <row r="26" spans="2:15" x14ac:dyDescent="0.25">
      <c r="B26" s="2" t="s">
        <v>4</v>
      </c>
      <c r="C26" s="29">
        <f t="shared" si="3"/>
        <v>0.81</v>
      </c>
      <c r="E26" s="29">
        <f t="shared" ref="E26:O26" si="7">SUM(E$11*E17)</f>
        <v>0</v>
      </c>
      <c r="F26" s="29">
        <f t="shared" si="7"/>
        <v>0.03</v>
      </c>
      <c r="G26" s="29">
        <f t="shared" si="7"/>
        <v>0.15</v>
      </c>
      <c r="H26" s="29">
        <f t="shared" si="7"/>
        <v>0.38</v>
      </c>
      <c r="I26" s="29">
        <f t="shared" si="7"/>
        <v>0</v>
      </c>
      <c r="J26" s="29">
        <f t="shared" si="7"/>
        <v>0</v>
      </c>
      <c r="K26" s="29">
        <f t="shared" si="7"/>
        <v>0.2</v>
      </c>
      <c r="L26" s="29">
        <f t="shared" si="7"/>
        <v>0</v>
      </c>
      <c r="M26" s="29">
        <f t="shared" si="7"/>
        <v>0</v>
      </c>
      <c r="N26" s="29">
        <f t="shared" si="7"/>
        <v>0.05</v>
      </c>
      <c r="O26" s="29">
        <f t="shared" si="7"/>
        <v>0</v>
      </c>
    </row>
    <row r="27" spans="2:15" x14ac:dyDescent="0.25">
      <c r="B27" s="2" t="s">
        <v>5</v>
      </c>
      <c r="C27" s="29">
        <f t="shared" si="3"/>
        <v>1</v>
      </c>
      <c r="E27" s="29">
        <f t="shared" ref="E27:O27" si="8">SUM(E$11*E18)</f>
        <v>0.1</v>
      </c>
      <c r="F27" s="29">
        <f t="shared" si="8"/>
        <v>0</v>
      </c>
      <c r="G27" s="29">
        <f t="shared" si="8"/>
        <v>0.3</v>
      </c>
      <c r="H27" s="29">
        <f t="shared" si="8"/>
        <v>0</v>
      </c>
      <c r="I27" s="29">
        <f t="shared" si="8"/>
        <v>0</v>
      </c>
      <c r="J27" s="29">
        <f t="shared" si="8"/>
        <v>0</v>
      </c>
      <c r="K27" s="29">
        <f t="shared" si="8"/>
        <v>0.4</v>
      </c>
      <c r="L27" s="29">
        <f t="shared" si="8"/>
        <v>0</v>
      </c>
      <c r="M27" s="29">
        <f t="shared" si="8"/>
        <v>0</v>
      </c>
      <c r="N27" s="29">
        <f t="shared" si="8"/>
        <v>0.2</v>
      </c>
      <c r="O27" s="29">
        <f t="shared" si="8"/>
        <v>0</v>
      </c>
    </row>
    <row r="28" spans="2:15" x14ac:dyDescent="0.25">
      <c r="B28" s="2" t="s">
        <v>6</v>
      </c>
      <c r="C28" s="29">
        <f t="shared" si="3"/>
        <v>2.08</v>
      </c>
      <c r="E28" s="29">
        <f t="shared" ref="E28:O28" si="9">SUM(E$11*E19)</f>
        <v>0.1</v>
      </c>
      <c r="F28" s="29">
        <f t="shared" si="9"/>
        <v>0</v>
      </c>
      <c r="G28" s="29">
        <f t="shared" si="9"/>
        <v>0.3</v>
      </c>
      <c r="H28" s="29">
        <f t="shared" si="9"/>
        <v>0.38</v>
      </c>
      <c r="I28" s="29">
        <f t="shared" si="9"/>
        <v>0.3</v>
      </c>
      <c r="J28" s="29">
        <f t="shared" si="9"/>
        <v>0</v>
      </c>
      <c r="K28" s="29">
        <f t="shared" si="9"/>
        <v>0.8</v>
      </c>
      <c r="L28" s="29">
        <f t="shared" si="9"/>
        <v>0</v>
      </c>
      <c r="M28" s="29">
        <f t="shared" si="9"/>
        <v>0</v>
      </c>
      <c r="N28" s="29">
        <f t="shared" si="9"/>
        <v>0.2</v>
      </c>
      <c r="O28" s="29">
        <f t="shared" si="9"/>
        <v>0</v>
      </c>
    </row>
    <row r="29" spans="2:15" x14ac:dyDescent="0.25">
      <c r="B29" s="2" t="s">
        <v>7</v>
      </c>
      <c r="C29" s="29">
        <f t="shared" si="3"/>
        <v>0</v>
      </c>
      <c r="E29" s="29">
        <f t="shared" ref="E29:O29" si="10">SUM(E$11*E20)</f>
        <v>0</v>
      </c>
      <c r="F29" s="29">
        <f t="shared" si="10"/>
        <v>0</v>
      </c>
      <c r="G29" s="29">
        <f t="shared" si="10"/>
        <v>0</v>
      </c>
      <c r="H29" s="29">
        <f t="shared" si="10"/>
        <v>0</v>
      </c>
      <c r="I29" s="29">
        <f t="shared" si="10"/>
        <v>0</v>
      </c>
      <c r="J29" s="29">
        <f t="shared" si="10"/>
        <v>0</v>
      </c>
      <c r="K29" s="29">
        <f t="shared" si="10"/>
        <v>0</v>
      </c>
      <c r="L29" s="29">
        <f t="shared" si="10"/>
        <v>0</v>
      </c>
      <c r="M29" s="29">
        <f t="shared" si="10"/>
        <v>0</v>
      </c>
      <c r="N29" s="29">
        <f t="shared" si="10"/>
        <v>0</v>
      </c>
      <c r="O29" s="29">
        <f t="shared" si="10"/>
        <v>0</v>
      </c>
    </row>
    <row r="31" spans="2:15" x14ac:dyDescent="0.25">
      <c r="C31" s="3" t="s">
        <v>8</v>
      </c>
      <c r="E31" s="44"/>
      <c r="H31" s="3" t="s">
        <v>15</v>
      </c>
      <c r="J31" s="44"/>
    </row>
    <row r="32" spans="2:15" x14ac:dyDescent="0.25">
      <c r="C32" s="3"/>
      <c r="E32" s="44"/>
      <c r="H32" s="3"/>
      <c r="J32" s="44"/>
    </row>
    <row r="33" spans="3:10" x14ac:dyDescent="0.25">
      <c r="C33" s="3"/>
      <c r="E33" s="44" t="s">
        <v>9</v>
      </c>
      <c r="H33" s="3"/>
      <c r="J33" s="44" t="s">
        <v>16</v>
      </c>
    </row>
    <row r="34" spans="3:10" x14ac:dyDescent="0.25">
      <c r="C34" s="3"/>
      <c r="E34" s="44" t="s">
        <v>10</v>
      </c>
      <c r="H34" s="3"/>
      <c r="J34" s="44" t="s">
        <v>17</v>
      </c>
    </row>
    <row r="35" spans="3:10" x14ac:dyDescent="0.25">
      <c r="C35" s="3"/>
      <c r="E35" s="44" t="s">
        <v>11</v>
      </c>
      <c r="H35" s="3"/>
      <c r="J35" s="44" t="s">
        <v>18</v>
      </c>
    </row>
    <row r="36" spans="3:10" x14ac:dyDescent="0.25">
      <c r="C36" s="3"/>
      <c r="E36" s="44" t="s">
        <v>12</v>
      </c>
      <c r="H36" s="3"/>
      <c r="J36" s="44" t="s">
        <v>19</v>
      </c>
    </row>
    <row r="37" spans="3:10" x14ac:dyDescent="0.25">
      <c r="C37" s="3"/>
      <c r="E37" s="44" t="s">
        <v>13</v>
      </c>
    </row>
    <row r="38" spans="3:10" x14ac:dyDescent="0.25">
      <c r="C38" s="3"/>
      <c r="E38" s="44" t="s">
        <v>14</v>
      </c>
    </row>
    <row r="39" spans="3:10" x14ac:dyDescent="0.25">
      <c r="C39" s="3" t="s">
        <v>25</v>
      </c>
      <c r="E39" s="44"/>
    </row>
    <row r="40" spans="3:10" x14ac:dyDescent="0.25">
      <c r="C40" s="3"/>
      <c r="E40" s="44"/>
    </row>
    <row r="41" spans="3:10" x14ac:dyDescent="0.25">
      <c r="C41" s="3"/>
      <c r="E41" s="44" t="s">
        <v>20</v>
      </c>
    </row>
    <row r="42" spans="3:10" x14ac:dyDescent="0.25">
      <c r="C42" s="3"/>
      <c r="E42" s="44" t="s">
        <v>21</v>
      </c>
    </row>
    <row r="43" spans="3:10" x14ac:dyDescent="0.25">
      <c r="C43" s="3"/>
      <c r="E43" s="44" t="s">
        <v>22</v>
      </c>
    </row>
    <row r="44" spans="3:10" x14ac:dyDescent="0.25">
      <c r="C44" s="3"/>
      <c r="E44" s="44" t="s">
        <v>23</v>
      </c>
    </row>
    <row r="45" spans="3:10" x14ac:dyDescent="0.25">
      <c r="C45" s="3"/>
      <c r="E45" s="44" t="s">
        <v>24</v>
      </c>
    </row>
    <row r="46" spans="3:10" x14ac:dyDescent="0.25">
      <c r="C46" s="3"/>
      <c r="E46" s="44"/>
    </row>
    <row r="47" spans="3:10" x14ac:dyDescent="0.25">
      <c r="C47" s="3"/>
      <c r="E47" s="44"/>
    </row>
    <row r="48" spans="3:10" x14ac:dyDescent="0.25">
      <c r="C48" s="3"/>
      <c r="E48" s="44"/>
    </row>
    <row r="49" spans="3:5" x14ac:dyDescent="0.25">
      <c r="C49" s="3"/>
      <c r="E49" s="44"/>
    </row>
    <row r="50" spans="3:5" x14ac:dyDescent="0.25">
      <c r="C50" s="3"/>
      <c r="E50" s="44"/>
    </row>
    <row r="51" spans="3:5" x14ac:dyDescent="0.25">
      <c r="C51" s="3"/>
      <c r="E51" s="44"/>
    </row>
    <row r="52" spans="3:5" x14ac:dyDescent="0.25">
      <c r="C52" s="3"/>
      <c r="E52" s="44"/>
    </row>
    <row r="53" spans="3:5" x14ac:dyDescent="0.25">
      <c r="C53" s="3"/>
      <c r="E53" s="44"/>
    </row>
  </sheetData>
  <mergeCells count="2">
    <mergeCell ref="A10:C10"/>
    <mergeCell ref="A1:E3"/>
  </mergeCells>
  <pageMargins left="0.7" right="0.7" top="0.75" bottom="0.75" header="0.3" footer="0.3"/>
  <pageSetup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DASHBOARD START</vt:lpstr>
      <vt:lpstr>Benefits</vt:lpstr>
      <vt:lpstr>Expenditures</vt:lpstr>
      <vt:lpstr>cost per item</vt:lpstr>
      <vt:lpstr>Calculation 1</vt:lpstr>
      <vt:lpstr>Cost Summary Dash</vt:lpstr>
      <vt:lpstr>Benefits!Print_Area</vt:lpstr>
      <vt:lpstr>'Calculation 1'!Print_Area</vt:lpstr>
      <vt:lpstr>'cost per item'!Print_Area</vt:lpstr>
      <vt:lpstr>'Cost Summary Dash'!Print_Area</vt:lpstr>
      <vt:lpstr>'DASHBOARD START'!Print_Area</vt:lpstr>
      <vt:lpstr>Expenditures!Print_Area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</dc:creator>
  <cp:lastModifiedBy>harold</cp:lastModifiedBy>
  <cp:lastPrinted>2015-11-13T17:31:56Z</cp:lastPrinted>
  <dcterms:created xsi:type="dcterms:W3CDTF">2015-11-09T13:23:29Z</dcterms:created>
  <dcterms:modified xsi:type="dcterms:W3CDTF">2016-01-07T05:23:49Z</dcterms:modified>
</cp:coreProperties>
</file>